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25" tabRatio="575" activeTab="4"/>
  </bookViews>
  <sheets>
    <sheet name="таблица 1, 2" sheetId="1" r:id="rId1"/>
    <sheet name="таблица 3" sheetId="2" r:id="rId2"/>
    <sheet name="таблица 4" sheetId="3" r:id="rId3"/>
    <sheet name="таблица 5" sheetId="4" r:id="rId4"/>
    <sheet name="таблица 6" sheetId="5" r:id="rId5"/>
  </sheets>
  <definedNames>
    <definedName name="_GoBack" localSheetId="3">'таблица 5'!#REF!</definedName>
  </definedNames>
  <calcPr fullCalcOnLoad="1"/>
</workbook>
</file>

<file path=xl/sharedStrings.xml><?xml version="1.0" encoding="utf-8"?>
<sst xmlns="http://schemas.openxmlformats.org/spreadsheetml/2006/main" count="308" uniqueCount="166">
  <si>
    <t>Район</t>
  </si>
  <si>
    <t>Консультирование</t>
  </si>
  <si>
    <t>ДОУ</t>
  </si>
  <si>
    <t>Осн.шк.</t>
  </si>
  <si>
    <t>Ст.шк.</t>
  </si>
  <si>
    <t>итого:</t>
  </si>
  <si>
    <t>кол-во встреч</t>
  </si>
  <si>
    <t>кол-во участников</t>
  </si>
  <si>
    <t>Табл.3.1        Охват детей коррекционными программами (только по учебным программам с итоговой или промежуточной аттестацией ребенка)</t>
  </si>
  <si>
    <t>Всего:</t>
  </si>
  <si>
    <t>Начал. шк.</t>
  </si>
  <si>
    <t>Основ. шк.</t>
  </si>
  <si>
    <t>Средняя шк.</t>
  </si>
  <si>
    <t>групп</t>
  </si>
  <si>
    <t xml:space="preserve">Индивидуальная работа </t>
  </si>
  <si>
    <t>Нач. шк.</t>
  </si>
  <si>
    <t>Осн. шк.</t>
  </si>
  <si>
    <t>Сред. шк.</t>
  </si>
  <si>
    <t>ОУ</t>
  </si>
  <si>
    <t>Нач.шк</t>
  </si>
  <si>
    <t>Осн.шк</t>
  </si>
  <si>
    <t>Табл.2.   Причины обращений в ППМСЦ</t>
  </si>
  <si>
    <t xml:space="preserve"> Диагностика </t>
  </si>
  <si>
    <t xml:space="preserve">ИТОГО </t>
  </si>
  <si>
    <t>Причины обращений</t>
  </si>
  <si>
    <t>ИТОГО</t>
  </si>
  <si>
    <t>педсоветы</t>
  </si>
  <si>
    <t>консилиумы</t>
  </si>
  <si>
    <t>семинары, лекции</t>
  </si>
  <si>
    <t>чел.</t>
  </si>
  <si>
    <t>Охват детей по учебным программам                            Групповая работа</t>
  </si>
  <si>
    <t>Всего мероприятий</t>
  </si>
  <si>
    <t xml:space="preserve">Всего           детей </t>
  </si>
  <si>
    <t>Табл. 4 Охват детей другими видами деятельности, не входящие в учебные программы, в том числе, массовые мероприятия</t>
  </si>
  <si>
    <t>Табл. 5   Работа с педагогами</t>
  </si>
  <si>
    <t xml:space="preserve">Виды мероприятий </t>
  </si>
  <si>
    <t>районные  методические объединения            педагогов</t>
  </si>
  <si>
    <t xml:space="preserve">                                  ИТОГО</t>
  </si>
  <si>
    <t>Родители</t>
  </si>
  <si>
    <t>Педагоги</t>
  </si>
  <si>
    <t xml:space="preserve"> 1. Семейные проблемы</t>
  </si>
  <si>
    <t>2. Проблемы, связанные с употреблением ПАВ, из них:</t>
  </si>
  <si>
    <t>Табл.1.1             Количество первичных обращений  к специалистам ППМСЦ (никогда прежде не обращались) в учебном году, чел.</t>
  </si>
  <si>
    <t>Табл.1.2           Количество повторных обращений  в ППМСЦ (обращались в другие года, прежде) в учебном году, чел</t>
  </si>
  <si>
    <t>Табл.1            Общее количество обращений  к специалистам ППМСЦ в учебном году, чел. (учитывается 1 раз)</t>
  </si>
  <si>
    <t>Табл.1 = Табл. 1.1 + табл.1.2</t>
  </si>
  <si>
    <t>Табл. 2.1   Количество обращений  детей в ППМСЦ по причинам:</t>
  </si>
  <si>
    <t>Табл. 2.2   Количество обращений  родителей  в ППМСЦ по причинам:</t>
  </si>
  <si>
    <t>Табл. 2.3   Количество обращений  педагогов  в ППМСЦ по причинам:</t>
  </si>
  <si>
    <t xml:space="preserve"> 2.1</t>
  </si>
  <si>
    <t xml:space="preserve"> 2.2</t>
  </si>
  <si>
    <t xml:space="preserve"> 2.3</t>
  </si>
  <si>
    <t xml:space="preserve"> 11.1</t>
  </si>
  <si>
    <t xml:space="preserve"> 11.2</t>
  </si>
  <si>
    <t xml:space="preserve"> 11.3</t>
  </si>
  <si>
    <t>Всего по учебным программам индивидуальной и групповой работы</t>
  </si>
  <si>
    <t>ИТОГО:</t>
  </si>
  <si>
    <t>Приложение к аналитическому отчету № 2</t>
  </si>
  <si>
    <t>2.1. Табак</t>
  </si>
  <si>
    <t>2.2. Алкоголь</t>
  </si>
  <si>
    <t>2.3. Наркотики</t>
  </si>
  <si>
    <t>3. Формы зависимого поведения, не связанные с ПАВ</t>
  </si>
  <si>
    <t xml:space="preserve">4. Социальная дезадаптация </t>
  </si>
  <si>
    <t>5. Межличностные проблемы</t>
  </si>
  <si>
    <t>6. Личностные проблемы</t>
  </si>
  <si>
    <t xml:space="preserve">7. Проблемы обучения </t>
  </si>
  <si>
    <t>8. Логопедические проблемы</t>
  </si>
  <si>
    <t>9. Выбор образовательного маршрута</t>
  </si>
  <si>
    <t>10. Профориентация</t>
  </si>
  <si>
    <t xml:space="preserve">11. Кризисные ситуации, в т.ч. </t>
  </si>
  <si>
    <t>11.1. Суицид</t>
  </si>
  <si>
    <t>11.2. Жестокое обращение с детьми</t>
  </si>
  <si>
    <t xml:space="preserve">11.3.  Насилие </t>
  </si>
  <si>
    <t>12. Информационно-справочные</t>
  </si>
  <si>
    <t>Табл. 3. Охват детей учебными программами</t>
  </si>
  <si>
    <t xml:space="preserve"> другие виды работы с педагогами</t>
  </si>
  <si>
    <t xml:space="preserve">Всего мероприятий </t>
  </si>
  <si>
    <t>ТПМПК</t>
  </si>
  <si>
    <t>Итого: диагностика  консультирование ТПМПК</t>
  </si>
  <si>
    <t xml:space="preserve"> груп. консульта-ции</t>
  </si>
  <si>
    <t>Табл.6        Работа с родителями</t>
  </si>
  <si>
    <t>Виды мероприятий</t>
  </si>
  <si>
    <t>групповые и индивидуальные консультаци</t>
  </si>
  <si>
    <t>лектории</t>
  </si>
  <si>
    <t>клубы, группы, и т.д.</t>
  </si>
  <si>
    <t>другие виды работы с родителями</t>
  </si>
  <si>
    <t xml:space="preserve">                                        ИТОГО</t>
  </si>
  <si>
    <t>_______________ р-н</t>
  </si>
  <si>
    <t>13. Другое (Указать причины) ИПРА</t>
  </si>
  <si>
    <r>
      <rPr>
        <b/>
        <i/>
        <u val="single"/>
        <sz val="12"/>
        <rFont val="Times New Roman"/>
        <family val="1"/>
      </rPr>
      <t xml:space="preserve">Пушкинский </t>
    </r>
    <r>
      <rPr>
        <b/>
        <i/>
        <sz val="12"/>
        <rFont val="Times New Roman"/>
        <family val="1"/>
      </rPr>
      <t>район</t>
    </r>
  </si>
  <si>
    <t>Комплексная подготовка к школьному обучению</t>
  </si>
  <si>
    <t>Здравствуй, школа! (модуль 1)</t>
  </si>
  <si>
    <t>Развитие познавательных прцессов у детей 7-9 лет</t>
  </si>
  <si>
    <t>Развитие познавательных процессов у учащихся 1-2 классов</t>
  </si>
  <si>
    <t>Развитие учебно-познавательных мотивов младших школьников</t>
  </si>
  <si>
    <t>Развивающие игры</t>
  </si>
  <si>
    <t>Волшебное путешествие</t>
  </si>
  <si>
    <t>Я люблю учиться</t>
  </si>
  <si>
    <t xml:space="preserve"> </t>
  </si>
  <si>
    <t>"Здравствуй школа" (модуль 2)</t>
  </si>
  <si>
    <t>Здравствуй, школа! (модуль  3)</t>
  </si>
  <si>
    <t>Пушкинский район</t>
  </si>
  <si>
    <t>Развитие и гармонизация 
личности подростка</t>
  </si>
  <si>
    <t>Снижение уровня
 личностной тревожности</t>
  </si>
  <si>
    <t>Развитие социальной 
компетентности подростков</t>
  </si>
  <si>
    <t>Сотрудничество</t>
  </si>
  <si>
    <t>Развитие личности ребенка, навыков общения со взрослыми и сверстниками</t>
  </si>
  <si>
    <t>Работа с детьми и 
подростками при нарушениях личности</t>
  </si>
  <si>
    <t>Выбор профессии</t>
  </si>
  <si>
    <t>Путь в профессию</t>
  </si>
  <si>
    <t>Азбука профориентации</t>
  </si>
  <si>
    <t>Дорога в жизнь</t>
  </si>
  <si>
    <t>Психологическая подготовка выпускников к ЕГЭ</t>
  </si>
  <si>
    <t>Обучение жизненно важным навыкам</t>
  </si>
  <si>
    <t>Первоначальные псхологиские знание</t>
  </si>
  <si>
    <t>Самопознание</t>
  </si>
  <si>
    <t>Обучение навыкам 
саморегуляции</t>
  </si>
  <si>
    <t>Я+Ты=Мы</t>
  </si>
  <si>
    <t>Психологическая адаптация  детей 10-11 лет к обучению в средней школе</t>
  </si>
  <si>
    <t>Адаптация пятиклассников к  новым условиям обучения</t>
  </si>
  <si>
    <t xml:space="preserve">  </t>
  </si>
  <si>
    <t>Коррекция фонетического недоразвития речи у детей старшего дошкольного возраста</t>
  </si>
  <si>
    <t>"Коррекция фонетико-фонематического недоразвития речи" Блок 2 "Коррекция фонетико-фонематического недоразвития речи Составители: Шалимова Г.В., Лихарева В.Д.</t>
  </si>
  <si>
    <t xml:space="preserve">"Коррекция нарушений речи, обусловенная недоразвитем анализа и синтеза у учащихся 1 классов". Составители Масленникова Н.В. </t>
  </si>
  <si>
    <t xml:space="preserve"> «Коррекция общего недоразвития речи у детей 6-7 лет» </t>
  </si>
  <si>
    <t xml:space="preserve">«Коррекция недоразвития языкового анализа и синтеза» </t>
  </si>
  <si>
    <t>«Коррекция дисграфии смешанного вида с преобладанием дисграфии на почве несформированности языкового анализа и синтеза, аграмматической дисграфии с элементами акустической и оптической дисграфии».</t>
  </si>
  <si>
    <t>"Коррекция смешанной дисграфии"</t>
  </si>
  <si>
    <t>Коррекция дизорфографии у учащихся младших классов»</t>
  </si>
  <si>
    <t xml:space="preserve">«Коррекция фонетико-фонематического недоразвития речи» 1 блок «Коррекция звукопроизношения» </t>
  </si>
  <si>
    <t xml:space="preserve">«Коррекция дисграфии на почве нарушения языкового анализа и синтеза, осложнённой  дизорфографией у учащихся 2-3 классов общеобразовательной школы»                     </t>
  </si>
  <si>
    <t>«Коррекционно-развивающее обучение учащихся 1-х-2-х классов (1-4), имеющих ОНР и НОНР»</t>
  </si>
  <si>
    <t xml:space="preserve">"Коррекционно-развивающее обучение детей с проблемами развития (6-8 лет)" </t>
  </si>
  <si>
    <t xml:space="preserve">"Воспитание и обучение детей дошкольного возраста с фонетико-фонематическим недоразвитием" </t>
  </si>
  <si>
    <t xml:space="preserve">"Коррекция фонетического недоразвития у детей старшего дошкольного возраста" </t>
  </si>
  <si>
    <t>«Коррекция фонетико-фонематического недоразвития речи»</t>
  </si>
  <si>
    <t>Профилактическое занятие "Мой безопасный мир"" (4 классы)</t>
  </si>
  <si>
    <t>Профилактическое занятие "Мир твоей души" (5 классы)</t>
  </si>
  <si>
    <t>Профилактическое занятие "Урок доверия" (6 классы)</t>
  </si>
  <si>
    <t>Профилактическое занятие "Интернет друг или враг" (7 классы)</t>
  </si>
  <si>
    <t>Профилактическое занятие "Твои права и обязанности" (8 классы)</t>
  </si>
  <si>
    <t>Профилактическое занятие "Диалог о полезных и вредных привычках" (9 классы)</t>
  </si>
  <si>
    <t>Профилактическое мероприятие "Беду отведи до удара" (10 классы)</t>
  </si>
  <si>
    <t>Профилактическое мероприятие "Ключи от стресса" (10 классы)</t>
  </si>
  <si>
    <t>Профилактическая игра "Зачем нужны законы?" (6 классы)</t>
  </si>
  <si>
    <t>Профилактическая игра "Мой выбор - здоровье, радость, красота!" (8 классы)</t>
  </si>
  <si>
    <t>Профилактическая игра "Повелитель стихий" (10 классы)</t>
  </si>
  <si>
    <t>Профилактическое занятие "Здоровый образ жизни"</t>
  </si>
  <si>
    <t>Марафон "Школа - территория здоового образа жизни"</t>
  </si>
  <si>
    <t>Массовая психолого-педагогическая диагностика</t>
  </si>
  <si>
    <t>Групповые психолого-педагогические консультации</t>
  </si>
  <si>
    <t>Массовые логопедические обследования</t>
  </si>
  <si>
    <r>
      <t xml:space="preserve">Выступления на </t>
    </r>
    <r>
      <rPr>
        <b/>
        <sz val="10"/>
        <rFont val="Times New Roman"/>
        <family val="1"/>
      </rPr>
      <t>педсоветах</t>
    </r>
    <r>
      <rPr>
        <sz val="10"/>
        <rFont val="Times New Roman"/>
        <family val="1"/>
      </rPr>
      <t>, посвященные проблемам психолого-педагогического сопровождения образовательного процесса</t>
    </r>
  </si>
  <si>
    <r>
      <rPr>
        <b/>
        <sz val="10"/>
        <rFont val="Times New Roman"/>
        <family val="1"/>
      </rPr>
      <t>Консилиумы</t>
    </r>
    <r>
      <rPr>
        <sz val="10"/>
        <rFont val="Times New Roman"/>
        <family val="1"/>
      </rPr>
      <t xml:space="preserve"> по вопросам зачисления детей в коррекционно-развивающие группы, результативности коррекционной работы,  по  обеспечению взаимодествия специалистов по работе с детьми попавшими в ТЖС </t>
    </r>
  </si>
  <si>
    <r>
      <rPr>
        <b/>
        <sz val="10"/>
        <rFont val="Times New Roman"/>
        <family val="1"/>
      </rPr>
      <t>Семинары и лекции</t>
    </r>
    <r>
      <rPr>
        <sz val="10"/>
        <rFont val="Times New Roman"/>
        <family val="1"/>
      </rPr>
      <t>, посвященные особенностям и закономерностям психического развития учащихся</t>
    </r>
  </si>
  <si>
    <r>
      <rPr>
        <b/>
        <sz val="10"/>
        <rFont val="Times New Roman"/>
        <family val="1"/>
      </rPr>
      <t xml:space="preserve">Районное учебно-методическое объединение </t>
    </r>
    <r>
      <rPr>
        <sz val="10"/>
        <rFont val="Times New Roman"/>
        <family val="1"/>
      </rPr>
      <t xml:space="preserve">реководителей служб школьной медиации </t>
    </r>
  </si>
  <si>
    <r>
      <rPr>
        <b/>
        <sz val="10"/>
        <rFont val="Times New Roman"/>
        <family val="1"/>
      </rPr>
      <t xml:space="preserve">Районное  учебно-методическое объединение </t>
    </r>
    <r>
      <rPr>
        <sz val="10"/>
        <rFont val="Times New Roman"/>
        <family val="1"/>
      </rPr>
      <t xml:space="preserve">           учителей-логопедов школьных логопунктов</t>
    </r>
  </si>
  <si>
    <r>
      <rPr>
        <b/>
        <sz val="10"/>
        <rFont val="Times New Roman"/>
        <family val="1"/>
      </rPr>
      <t xml:space="preserve">Районное  учебно-методическое объединение  </t>
    </r>
    <r>
      <rPr>
        <sz val="10"/>
        <rFont val="Times New Roman"/>
        <family val="1"/>
      </rPr>
      <t xml:space="preserve">          социальных педагогов</t>
    </r>
  </si>
  <si>
    <r>
      <rPr>
        <b/>
        <sz val="10"/>
        <rFont val="Times New Roman"/>
        <family val="1"/>
      </rPr>
      <t>Районное  учебно-методическое объединение</t>
    </r>
    <r>
      <rPr>
        <sz val="10"/>
        <rFont val="Times New Roman"/>
        <family val="1"/>
      </rPr>
      <t xml:space="preserve">            педагогов-психологов</t>
    </r>
  </si>
  <si>
    <r>
      <rPr>
        <b/>
        <sz val="10"/>
        <rFont val="Times New Roman"/>
        <family val="1"/>
      </rPr>
      <t>Районное учебно-методическое объединение</t>
    </r>
    <r>
      <rPr>
        <sz val="10"/>
        <rFont val="Times New Roman"/>
        <family val="1"/>
      </rPr>
      <t xml:space="preserve"> учителей-логопедов дошкольных логопунктов</t>
    </r>
  </si>
  <si>
    <r>
      <rPr>
        <b/>
        <sz val="10"/>
        <rFont val="Times New Roman"/>
        <family val="1"/>
      </rPr>
      <t>Групповые консультации</t>
    </r>
    <r>
      <rPr>
        <sz val="10"/>
        <rFont val="Times New Roman"/>
        <family val="1"/>
      </rPr>
      <t xml:space="preserve"> по вопросам обучения и воспитания учащихся</t>
    </r>
  </si>
  <si>
    <t>Пушкинский  район</t>
  </si>
  <si>
    <r>
      <rPr>
        <b/>
        <sz val="10"/>
        <rFont val="Times New Roman"/>
        <family val="1"/>
      </rPr>
      <t>Клубы</t>
    </r>
    <r>
      <rPr>
        <sz val="10"/>
        <rFont val="Times New Roman"/>
        <family val="1"/>
      </rPr>
      <t>, группы, и т.д.</t>
    </r>
  </si>
  <si>
    <r>
      <t xml:space="preserve"> Тематические выступления на </t>
    </r>
    <r>
      <rPr>
        <b/>
        <sz val="10"/>
        <rFont val="Times New Roman"/>
        <family val="1"/>
      </rPr>
      <t xml:space="preserve">родительских собраниях </t>
    </r>
    <r>
      <rPr>
        <sz val="10"/>
        <rFont val="Times New Roman"/>
        <family val="1"/>
      </rPr>
      <t>по проблемам обучения и воспитания детей</t>
    </r>
  </si>
  <si>
    <r>
      <rPr>
        <b/>
        <sz val="10"/>
        <rFont val="Times New Roman"/>
        <family val="1"/>
      </rPr>
      <t xml:space="preserve"> Индивидуальные и групповые консультации</t>
    </r>
    <r>
      <rPr>
        <sz val="10"/>
        <rFont val="Times New Roman"/>
        <family val="1"/>
      </rPr>
      <t xml:space="preserve"> по проблемам обучения и воспитания детей, по вопросам зачисления детей в коррекционно-развивающие группы, динамике психического развития, результативности занятий</t>
    </r>
  </si>
  <si>
    <r>
      <rPr>
        <b/>
        <sz val="10"/>
        <rFont val="Times New Roman"/>
        <family val="1"/>
      </rPr>
      <t>Лектории</t>
    </r>
    <r>
      <rPr>
        <sz val="10"/>
        <rFont val="Times New Roman"/>
        <family val="1"/>
      </rPr>
      <t>, посвященные возрастным особенностям развития детей и  стилям семейного воспитания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</si>
</sst>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2">
    <font>
      <sz val="10"/>
      <name val="Arial Cyr"/>
      <family val="2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b/>
      <i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b/>
      <i/>
      <sz val="9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Arial Cyr"/>
      <family val="2"/>
    </font>
    <font>
      <sz val="10"/>
      <color theme="1"/>
      <name val="Times New Roman"/>
      <family val="1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15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" fontId="1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6" fontId="11" fillId="0" borderId="1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3" fillId="0" borderId="18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3" fillId="0" borderId="27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1" fillId="0" borderId="15" xfId="0" applyFont="1" applyBorder="1" applyAlignment="1">
      <alignment wrapText="1"/>
    </xf>
    <xf numFmtId="0" fontId="7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64" fillId="0" borderId="42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6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wrapText="1"/>
    </xf>
    <xf numFmtId="0" fontId="67" fillId="0" borderId="0" xfId="0" applyFont="1" applyAlignment="1">
      <alignment horizontal="center"/>
    </xf>
    <xf numFmtId="0" fontId="68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/>
    </xf>
    <xf numFmtId="0" fontId="13" fillId="0" borderId="24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/>
    </xf>
    <xf numFmtId="0" fontId="7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3" fillId="0" borderId="5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5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8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70" fillId="0" borderId="10" xfId="0" applyFont="1" applyBorder="1" applyAlignment="1">
      <alignment/>
    </xf>
    <xf numFmtId="0" fontId="68" fillId="0" borderId="11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71" fillId="0" borderId="56" xfId="0" applyFont="1" applyBorder="1" applyAlignment="1">
      <alignment horizontal="center"/>
    </xf>
    <xf numFmtId="0" fontId="13" fillId="0" borderId="57" xfId="0" applyFont="1" applyBorder="1" applyAlignment="1">
      <alignment horizontal="right"/>
    </xf>
    <xf numFmtId="0" fontId="13" fillId="0" borderId="58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68" fillId="0" borderId="10" xfId="0" applyFont="1" applyBorder="1" applyAlignment="1">
      <alignment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3" xfId="0" applyFont="1" applyBorder="1" applyAlignment="1">
      <alignment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47" xfId="0" applyFont="1" applyBorder="1" applyAlignment="1">
      <alignment horizontal="center" vertical="center"/>
    </xf>
    <xf numFmtId="0" fontId="13" fillId="0" borderId="60" xfId="0" applyFont="1" applyBorder="1" applyAlignment="1">
      <alignment/>
    </xf>
    <xf numFmtId="0" fontId="13" fillId="0" borderId="58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/>
    </xf>
    <xf numFmtId="0" fontId="7" fillId="0" borderId="63" xfId="0" applyFont="1" applyBorder="1" applyAlignment="1">
      <alignment wrapText="1"/>
    </xf>
    <xf numFmtId="0" fontId="7" fillId="0" borderId="63" xfId="0" applyFont="1" applyFill="1" applyBorder="1" applyAlignment="1">
      <alignment vertical="top" wrapText="1"/>
    </xf>
    <xf numFmtId="0" fontId="7" fillId="0" borderId="63" xfId="0" applyFont="1" applyFill="1" applyBorder="1" applyAlignment="1">
      <alignment horizontal="left" vertical="top" wrapText="1"/>
    </xf>
    <xf numFmtId="0" fontId="7" fillId="0" borderId="63" xfId="0" applyFont="1" applyBorder="1" applyAlignment="1">
      <alignment vertical="top" wrapText="1"/>
    </xf>
    <xf numFmtId="0" fontId="13" fillId="0" borderId="16" xfId="53" applyFont="1" applyBorder="1" applyAlignment="1">
      <alignment horizontal="center" wrapText="1"/>
      <protection/>
    </xf>
    <xf numFmtId="0" fontId="13" fillId="0" borderId="10" xfId="53" applyFont="1" applyBorder="1" applyAlignment="1">
      <alignment horizontal="center" wrapText="1"/>
      <protection/>
    </xf>
    <xf numFmtId="0" fontId="13" fillId="0" borderId="10" xfId="53" applyFont="1" applyFill="1" applyBorder="1" applyAlignment="1">
      <alignment horizontal="center" wrapText="1"/>
      <protection/>
    </xf>
    <xf numFmtId="0" fontId="7" fillId="0" borderId="64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7" fillId="0" borderId="42" xfId="0" applyFont="1" applyBorder="1" applyAlignment="1">
      <alignment horizontal="left" vertical="top"/>
    </xf>
    <xf numFmtId="0" fontId="7" fillId="0" borderId="64" xfId="0" applyFont="1" applyBorder="1" applyAlignment="1">
      <alignment horizontal="left" wrapText="1"/>
    </xf>
    <xf numFmtId="0" fontId="7" fillId="0" borderId="64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wrapText="1"/>
    </xf>
    <xf numFmtId="0" fontId="7" fillId="0" borderId="30" xfId="0" applyFont="1" applyBorder="1" applyAlignment="1">
      <alignment wrapText="1"/>
    </xf>
    <xf numFmtId="0" fontId="7" fillId="0" borderId="65" xfId="0" applyFont="1" applyBorder="1" applyAlignment="1">
      <alignment/>
    </xf>
    <xf numFmtId="0" fontId="13" fillId="0" borderId="44" xfId="53" applyFont="1" applyFill="1" applyBorder="1" applyAlignment="1">
      <alignment horizontal="center" wrapText="1"/>
      <protection/>
    </xf>
    <xf numFmtId="0" fontId="17" fillId="0" borderId="10" xfId="0" applyFont="1" applyBorder="1" applyAlignment="1">
      <alignment horizontal="center"/>
    </xf>
    <xf numFmtId="0" fontId="7" fillId="0" borderId="63" xfId="0" applyFont="1" applyFill="1" applyBorder="1" applyAlignment="1">
      <alignment horizontal="center" vertical="top" wrapText="1"/>
    </xf>
    <xf numFmtId="0" fontId="13" fillId="0" borderId="52" xfId="53" applyFont="1" applyFill="1" applyBorder="1" applyAlignment="1">
      <alignment horizontal="center" wrapText="1"/>
      <protection/>
    </xf>
    <xf numFmtId="0" fontId="13" fillId="0" borderId="45" xfId="53" applyFont="1" applyFill="1" applyBorder="1" applyAlignment="1">
      <alignment horizontal="center" wrapText="1"/>
      <protection/>
    </xf>
    <xf numFmtId="0" fontId="13" fillId="33" borderId="16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0" fontId="7" fillId="0" borderId="47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33" xfId="0" applyFont="1" applyBorder="1" applyAlignment="1">
      <alignment horizontal="left" vertical="top" wrapText="1"/>
    </xf>
    <xf numFmtId="0" fontId="0" fillId="0" borderId="48" xfId="0" applyBorder="1" applyAlignment="1">
      <alignment/>
    </xf>
    <xf numFmtId="0" fontId="0" fillId="0" borderId="63" xfId="0" applyBorder="1" applyAlignment="1">
      <alignment/>
    </xf>
    <xf numFmtId="0" fontId="0" fillId="0" borderId="10" xfId="0" applyFont="1" applyBorder="1" applyAlignment="1">
      <alignment/>
    </xf>
    <xf numFmtId="0" fontId="0" fillId="0" borderId="52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44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44" xfId="0" applyFont="1" applyBorder="1" applyAlignment="1">
      <alignment horizontal="center" wrapText="1"/>
    </xf>
    <xf numFmtId="0" fontId="7" fillId="0" borderId="47" xfId="0" applyFont="1" applyBorder="1" applyAlignment="1">
      <alignment vertical="top" wrapText="1"/>
    </xf>
    <xf numFmtId="0" fontId="7" fillId="0" borderId="66" xfId="0" applyFont="1" applyBorder="1" applyAlignment="1">
      <alignment vertical="top" wrapText="1"/>
    </xf>
    <xf numFmtId="0" fontId="7" fillId="0" borderId="67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11" fillId="0" borderId="52" xfId="0" applyFont="1" applyBorder="1" applyAlignment="1">
      <alignment horizontal="center" wrapText="1"/>
    </xf>
    <xf numFmtId="0" fontId="11" fillId="0" borderId="45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11" fillId="0" borderId="6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6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66" xfId="0" applyFont="1" applyBorder="1" applyAlignment="1">
      <alignment horizontal="center" wrapText="1"/>
    </xf>
    <xf numFmtId="0" fontId="11" fillId="0" borderId="67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45" xfId="0" applyFon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11" fillId="0" borderId="47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wrapText="1"/>
    </xf>
    <xf numFmtId="0" fontId="11" fillId="0" borderId="43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11" fillId="0" borderId="16" xfId="0" applyFont="1" applyBorder="1" applyAlignment="1">
      <alignment horizontal="center" wrapText="1"/>
    </xf>
    <xf numFmtId="0" fontId="0" fillId="0" borderId="52" xfId="0" applyBorder="1" applyAlignment="1">
      <alignment/>
    </xf>
    <xf numFmtId="0" fontId="11" fillId="0" borderId="46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11" fillId="0" borderId="21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50" fillId="0" borderId="0" xfId="42" applyBorder="1" applyAlignment="1" applyProtection="1">
      <alignment horizontal="center" wrapText="1"/>
      <protection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7" fillId="0" borderId="47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11" fillId="0" borderId="6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left" wrapText="1"/>
    </xf>
    <xf numFmtId="0" fontId="7" fillId="0" borderId="33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11" fillId="0" borderId="18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7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68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8" fillId="0" borderId="30" xfId="0" applyFont="1" applyBorder="1" applyAlignment="1">
      <alignment wrapText="1"/>
    </xf>
    <xf numFmtId="0" fontId="18" fillId="0" borderId="63" xfId="0" applyFont="1" applyBorder="1" applyAlignment="1">
      <alignment wrapText="1"/>
    </xf>
    <xf numFmtId="0" fontId="18" fillId="0" borderId="64" xfId="0" applyFont="1" applyBorder="1" applyAlignment="1">
      <alignment wrapText="1"/>
    </xf>
    <xf numFmtId="0" fontId="13" fillId="0" borderId="6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61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1" fillId="34" borderId="62" xfId="0" applyFont="1" applyFill="1" applyBorder="1" applyAlignment="1">
      <alignment horizontal="center" vertical="center" wrapText="1"/>
    </xf>
    <xf numFmtId="0" fontId="71" fillId="34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3"/>
  <sheetViews>
    <sheetView view="pageLayout" zoomScale="115" zoomScaleNormal="120" zoomScalePageLayoutView="115" workbookViewId="0" topLeftCell="A36">
      <selection activeCell="T26" sqref="T26"/>
    </sheetView>
  </sheetViews>
  <sheetFormatPr defaultColWidth="9.00390625" defaultRowHeight="12.75"/>
  <cols>
    <col min="1" max="1" width="20.00390625" style="0" customWidth="1"/>
    <col min="2" max="3" width="6.125" style="0" customWidth="1"/>
    <col min="4" max="4" width="6.00390625" style="0" customWidth="1"/>
    <col min="5" max="5" width="6.625" style="0" customWidth="1"/>
    <col min="6" max="6" width="5.75390625" style="0" customWidth="1"/>
    <col min="7" max="7" width="5.375" style="0" customWidth="1"/>
    <col min="8" max="8" width="4.625" style="0" customWidth="1"/>
    <col min="9" max="9" width="5.125" style="0" customWidth="1"/>
    <col min="10" max="10" width="5.25390625" style="0" customWidth="1"/>
    <col min="11" max="11" width="7.625" style="0" customWidth="1"/>
    <col min="12" max="12" width="7.00390625" style="0" customWidth="1"/>
    <col min="13" max="13" width="5.00390625" style="0" customWidth="1"/>
    <col min="14" max="16" width="5.25390625" style="0" customWidth="1"/>
    <col min="17" max="17" width="4.875" style="0" customWidth="1"/>
    <col min="18" max="18" width="7.625" style="0" customWidth="1"/>
    <col min="19" max="19" width="7.00390625" style="0" customWidth="1"/>
    <col min="21" max="21" width="6.25390625" style="0" customWidth="1"/>
    <col min="22" max="22" width="5.875" style="0" customWidth="1"/>
    <col min="23" max="23" width="5.125" style="0" customWidth="1"/>
    <col min="24" max="24" width="3.875" style="0" hidden="1" customWidth="1"/>
    <col min="25" max="25" width="9.125" style="0" hidden="1" customWidth="1"/>
    <col min="26" max="27" width="5.25390625" style="0" customWidth="1"/>
    <col min="28" max="28" width="15.625" style="0" customWidth="1"/>
  </cols>
  <sheetData>
    <row r="1" spans="12:20" ht="12.75">
      <c r="L1" s="214" t="s">
        <v>57</v>
      </c>
      <c r="M1" s="214"/>
      <c r="N1" s="214"/>
      <c r="O1" s="214"/>
      <c r="P1" s="214"/>
      <c r="Q1" s="214"/>
      <c r="R1" s="214"/>
      <c r="S1" s="214"/>
      <c r="T1" s="214"/>
    </row>
    <row r="2" spans="1:26" ht="10.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41"/>
      <c r="M2" s="41"/>
      <c r="N2" s="41"/>
      <c r="O2" s="9"/>
      <c r="P2" s="9"/>
      <c r="Q2" s="9"/>
      <c r="R2" s="9"/>
      <c r="S2" s="9"/>
      <c r="T2" s="9"/>
      <c r="U2" s="9"/>
      <c r="V2" s="9"/>
      <c r="W2" s="9"/>
      <c r="X2" s="42"/>
      <c r="Y2" s="42"/>
      <c r="Z2" s="42"/>
    </row>
    <row r="3" spans="1:19" ht="12.75">
      <c r="A3" s="13" t="s">
        <v>44</v>
      </c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.5" customHeight="1" thickBot="1">
      <c r="A4" s="11"/>
      <c r="B4" s="12"/>
      <c r="C4" s="12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20" ht="22.5" customHeight="1">
      <c r="A5" s="245" t="s">
        <v>87</v>
      </c>
      <c r="B5" s="263" t="s">
        <v>77</v>
      </c>
      <c r="C5" s="264"/>
      <c r="D5" s="265"/>
      <c r="E5" s="206" t="s">
        <v>22</v>
      </c>
      <c r="F5" s="207"/>
      <c r="G5" s="207"/>
      <c r="H5" s="207"/>
      <c r="I5" s="207"/>
      <c r="J5" s="207"/>
      <c r="K5" s="208"/>
      <c r="L5" s="209" t="s">
        <v>1</v>
      </c>
      <c r="M5" s="207"/>
      <c r="N5" s="207"/>
      <c r="O5" s="207"/>
      <c r="P5" s="207"/>
      <c r="Q5" s="207"/>
      <c r="R5" s="76"/>
      <c r="S5" s="206" t="s">
        <v>78</v>
      </c>
      <c r="T5" s="221"/>
    </row>
    <row r="6" spans="1:20" ht="12.75">
      <c r="A6" s="246"/>
      <c r="B6" s="215" t="s">
        <v>2</v>
      </c>
      <c r="C6" s="230" t="s">
        <v>18</v>
      </c>
      <c r="D6" s="217" t="s">
        <v>5</v>
      </c>
      <c r="E6" s="222" t="s">
        <v>2</v>
      </c>
      <c r="F6" s="197" t="s">
        <v>19</v>
      </c>
      <c r="G6" s="197" t="s">
        <v>20</v>
      </c>
      <c r="H6" s="197" t="s">
        <v>4</v>
      </c>
      <c r="I6" s="195" t="s">
        <v>39</v>
      </c>
      <c r="J6" s="235" t="s">
        <v>38</v>
      </c>
      <c r="K6" s="252" t="s">
        <v>5</v>
      </c>
      <c r="L6" s="219" t="s">
        <v>2</v>
      </c>
      <c r="M6" s="197" t="s">
        <v>19</v>
      </c>
      <c r="N6" s="197" t="s">
        <v>3</v>
      </c>
      <c r="O6" s="197" t="s">
        <v>4</v>
      </c>
      <c r="P6" s="195" t="s">
        <v>39</v>
      </c>
      <c r="Q6" s="235" t="s">
        <v>38</v>
      </c>
      <c r="R6" s="203" t="s">
        <v>5</v>
      </c>
      <c r="S6" s="222"/>
      <c r="T6" s="223"/>
    </row>
    <row r="7" spans="1:20" ht="22.5" customHeight="1" thickBot="1">
      <c r="A7" s="247"/>
      <c r="B7" s="216"/>
      <c r="C7" s="231"/>
      <c r="D7" s="218"/>
      <c r="E7" s="224"/>
      <c r="F7" s="198"/>
      <c r="G7" s="198"/>
      <c r="H7" s="198"/>
      <c r="I7" s="196"/>
      <c r="J7" s="236"/>
      <c r="K7" s="253"/>
      <c r="L7" s="220"/>
      <c r="M7" s="198"/>
      <c r="N7" s="198"/>
      <c r="O7" s="198"/>
      <c r="P7" s="196"/>
      <c r="Q7" s="236"/>
      <c r="R7" s="213"/>
      <c r="S7" s="224"/>
      <c r="T7" s="225"/>
    </row>
    <row r="8" spans="1:20" ht="13.5" thickBot="1">
      <c r="A8" s="78" t="s">
        <v>23</v>
      </c>
      <c r="B8" s="80">
        <v>1220</v>
      </c>
      <c r="C8" s="77">
        <v>907</v>
      </c>
      <c r="D8" s="81">
        <v>2127</v>
      </c>
      <c r="E8" s="79">
        <v>1862</v>
      </c>
      <c r="F8" s="77">
        <v>1870</v>
      </c>
      <c r="G8" s="77">
        <v>589</v>
      </c>
      <c r="H8" s="77">
        <v>131</v>
      </c>
      <c r="I8" s="77">
        <v>79</v>
      </c>
      <c r="J8" s="77">
        <v>121</v>
      </c>
      <c r="K8" s="82">
        <v>4652</v>
      </c>
      <c r="L8" s="80">
        <v>90</v>
      </c>
      <c r="M8" s="77">
        <v>457</v>
      </c>
      <c r="N8" s="77">
        <v>456</v>
      </c>
      <c r="O8" s="77">
        <v>176</v>
      </c>
      <c r="P8" s="77">
        <v>1715</v>
      </c>
      <c r="Q8" s="77">
        <v>3895</v>
      </c>
      <c r="R8" s="81">
        <v>6789</v>
      </c>
      <c r="S8" s="226">
        <f>SUM(D8+K8+R8)</f>
        <v>13568</v>
      </c>
      <c r="T8" s="227"/>
    </row>
    <row r="9" spans="1:21" ht="24.75" customHeight="1">
      <c r="A9" t="s">
        <v>45</v>
      </c>
      <c r="S9" s="11"/>
      <c r="T9" s="11"/>
      <c r="U9" s="11"/>
    </row>
    <row r="10" spans="1:21" ht="45.75" customHeight="1">
      <c r="A10" s="13" t="s">
        <v>42</v>
      </c>
      <c r="B10" s="13"/>
      <c r="C10" s="13"/>
      <c r="D10" s="13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U10" s="30"/>
    </row>
    <row r="11" spans="1:27" ht="12.75" customHeight="1" thickBot="1">
      <c r="A11" s="11"/>
      <c r="B11" s="12"/>
      <c r="C11" s="12"/>
      <c r="D11" s="1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U11" s="4"/>
      <c r="V11" s="4"/>
      <c r="W11" s="4"/>
      <c r="X11" s="4"/>
      <c r="Y11" s="4"/>
      <c r="Z11" s="4"/>
      <c r="AA11" s="4"/>
    </row>
    <row r="12" spans="1:27" ht="24" customHeight="1">
      <c r="A12" s="245" t="s">
        <v>87</v>
      </c>
      <c r="B12" s="263" t="s">
        <v>77</v>
      </c>
      <c r="C12" s="264"/>
      <c r="D12" s="265"/>
      <c r="E12" s="209" t="s">
        <v>22</v>
      </c>
      <c r="F12" s="207"/>
      <c r="G12" s="207"/>
      <c r="H12" s="207"/>
      <c r="I12" s="207"/>
      <c r="J12" s="207"/>
      <c r="K12" s="254"/>
      <c r="L12" s="209" t="s">
        <v>1</v>
      </c>
      <c r="M12" s="207"/>
      <c r="N12" s="207"/>
      <c r="O12" s="207"/>
      <c r="P12" s="207"/>
      <c r="Q12" s="207"/>
      <c r="R12" s="76"/>
      <c r="S12" s="206" t="s">
        <v>78</v>
      </c>
      <c r="T12" s="221"/>
      <c r="U12" s="4"/>
      <c r="V12" s="4"/>
      <c r="W12" s="4"/>
      <c r="X12" s="4"/>
      <c r="Y12" s="4"/>
      <c r="Z12" s="4"/>
      <c r="AA12" s="4"/>
    </row>
    <row r="13" spans="1:20" ht="12.75">
      <c r="A13" s="246"/>
      <c r="B13" s="215" t="s">
        <v>2</v>
      </c>
      <c r="C13" s="230" t="s">
        <v>18</v>
      </c>
      <c r="D13" s="217" t="s">
        <v>5</v>
      </c>
      <c r="E13" s="219" t="s">
        <v>2</v>
      </c>
      <c r="F13" s="197" t="s">
        <v>19</v>
      </c>
      <c r="G13" s="197" t="s">
        <v>20</v>
      </c>
      <c r="H13" s="197" t="s">
        <v>4</v>
      </c>
      <c r="I13" s="195" t="s">
        <v>39</v>
      </c>
      <c r="J13" s="235" t="s">
        <v>38</v>
      </c>
      <c r="K13" s="203" t="s">
        <v>5</v>
      </c>
      <c r="L13" s="219" t="s">
        <v>2</v>
      </c>
      <c r="M13" s="197" t="s">
        <v>19</v>
      </c>
      <c r="N13" s="197" t="s">
        <v>3</v>
      </c>
      <c r="O13" s="197" t="s">
        <v>4</v>
      </c>
      <c r="P13" s="195" t="s">
        <v>39</v>
      </c>
      <c r="Q13" s="235" t="s">
        <v>38</v>
      </c>
      <c r="R13" s="203" t="s">
        <v>5</v>
      </c>
      <c r="S13" s="222"/>
      <c r="T13" s="223"/>
    </row>
    <row r="14" spans="1:20" s="33" customFormat="1" ht="12.75" customHeight="1" thickBot="1">
      <c r="A14" s="247"/>
      <c r="B14" s="216"/>
      <c r="C14" s="231"/>
      <c r="D14" s="218"/>
      <c r="E14" s="220"/>
      <c r="F14" s="198"/>
      <c r="G14" s="198"/>
      <c r="H14" s="198"/>
      <c r="I14" s="196"/>
      <c r="J14" s="236"/>
      <c r="K14" s="204"/>
      <c r="L14" s="220"/>
      <c r="M14" s="198"/>
      <c r="N14" s="198"/>
      <c r="O14" s="198"/>
      <c r="P14" s="196"/>
      <c r="Q14" s="236"/>
      <c r="R14" s="213"/>
      <c r="S14" s="224"/>
      <c r="T14" s="225"/>
    </row>
    <row r="15" spans="1:20" s="33" customFormat="1" ht="13.5" thickBot="1">
      <c r="A15" s="78" t="s">
        <v>23</v>
      </c>
      <c r="B15" s="80">
        <v>1200</v>
      </c>
      <c r="C15" s="83">
        <v>838</v>
      </c>
      <c r="D15" s="84">
        <f>SUM(B15:C15)</f>
        <v>2038</v>
      </c>
      <c r="E15" s="80">
        <v>1287</v>
      </c>
      <c r="F15" s="77">
        <v>1377</v>
      </c>
      <c r="G15" s="77">
        <v>508</v>
      </c>
      <c r="H15" s="77">
        <v>88</v>
      </c>
      <c r="I15" s="77">
        <v>68</v>
      </c>
      <c r="J15" s="77">
        <v>75</v>
      </c>
      <c r="K15" s="84">
        <f>SUM(E15:J15)</f>
        <v>3403</v>
      </c>
      <c r="L15" s="80">
        <v>78</v>
      </c>
      <c r="M15" s="77">
        <v>309</v>
      </c>
      <c r="N15" s="77">
        <v>330</v>
      </c>
      <c r="O15" s="77">
        <v>91</v>
      </c>
      <c r="P15" s="77">
        <v>802</v>
      </c>
      <c r="Q15" s="77">
        <v>2878</v>
      </c>
      <c r="R15" s="81">
        <f>SUM(L15:Q15)</f>
        <v>4488</v>
      </c>
      <c r="S15" s="226">
        <f>SUM(D15+K15+R15)</f>
        <v>9929</v>
      </c>
      <c r="T15" s="227"/>
    </row>
    <row r="16" spans="1:20" s="33" customFormat="1" ht="12.75" customHeight="1">
      <c r="A16" s="9"/>
      <c r="B16" s="20"/>
      <c r="C16" s="20"/>
      <c r="D16" s="15"/>
      <c r="E16" s="20"/>
      <c r="F16" s="20"/>
      <c r="G16" s="20"/>
      <c r="H16" s="20"/>
      <c r="I16" s="20"/>
      <c r="J16" s="20"/>
      <c r="K16" s="15"/>
      <c r="L16" s="20"/>
      <c r="M16" s="20"/>
      <c r="N16" s="20"/>
      <c r="O16" s="20"/>
      <c r="P16" s="20"/>
      <c r="Q16" s="20"/>
      <c r="R16" s="15"/>
      <c r="S16" s="15"/>
      <c r="T16" s="4"/>
    </row>
    <row r="17" spans="1:20" s="33" customFormat="1" ht="39.75" customHeight="1" thickBot="1">
      <c r="A17" s="228" t="s">
        <v>43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</row>
    <row r="18" spans="1:20" s="33" customFormat="1" ht="12.75" customHeight="1">
      <c r="A18" s="245" t="s">
        <v>87</v>
      </c>
      <c r="B18" s="232" t="s">
        <v>77</v>
      </c>
      <c r="C18" s="233"/>
      <c r="D18" s="234"/>
      <c r="E18" s="240" t="s">
        <v>22</v>
      </c>
      <c r="F18" s="241"/>
      <c r="G18" s="241"/>
      <c r="H18" s="241"/>
      <c r="I18" s="241"/>
      <c r="J18" s="241"/>
      <c r="K18" s="242"/>
      <c r="L18" s="210" t="s">
        <v>1</v>
      </c>
      <c r="M18" s="211"/>
      <c r="N18" s="211"/>
      <c r="O18" s="211"/>
      <c r="P18" s="211"/>
      <c r="Q18" s="211"/>
      <c r="R18" s="212"/>
      <c r="S18" s="206" t="s">
        <v>78</v>
      </c>
      <c r="T18" s="221"/>
    </row>
    <row r="19" spans="1:20" s="33" customFormat="1" ht="12.75">
      <c r="A19" s="246"/>
      <c r="B19" s="215" t="s">
        <v>2</v>
      </c>
      <c r="C19" s="230" t="s">
        <v>18</v>
      </c>
      <c r="D19" s="217" t="s">
        <v>5</v>
      </c>
      <c r="E19" s="219" t="s">
        <v>2</v>
      </c>
      <c r="F19" s="197" t="s">
        <v>19</v>
      </c>
      <c r="G19" s="197" t="s">
        <v>20</v>
      </c>
      <c r="H19" s="197" t="s">
        <v>4</v>
      </c>
      <c r="I19" s="195" t="s">
        <v>39</v>
      </c>
      <c r="J19" s="235" t="s">
        <v>38</v>
      </c>
      <c r="K19" s="203" t="s">
        <v>5</v>
      </c>
      <c r="L19" s="219" t="s">
        <v>2</v>
      </c>
      <c r="M19" s="197" t="s">
        <v>19</v>
      </c>
      <c r="N19" s="197" t="s">
        <v>3</v>
      </c>
      <c r="O19" s="197" t="s">
        <v>4</v>
      </c>
      <c r="P19" s="195" t="s">
        <v>39</v>
      </c>
      <c r="Q19" s="235" t="s">
        <v>38</v>
      </c>
      <c r="R19" s="203" t="s">
        <v>5</v>
      </c>
      <c r="S19" s="222"/>
      <c r="T19" s="223"/>
    </row>
    <row r="20" spans="1:20" s="33" customFormat="1" ht="14.25" customHeight="1" thickBot="1">
      <c r="A20" s="247"/>
      <c r="B20" s="216"/>
      <c r="C20" s="231"/>
      <c r="D20" s="218"/>
      <c r="E20" s="220"/>
      <c r="F20" s="198"/>
      <c r="G20" s="198"/>
      <c r="H20" s="198"/>
      <c r="I20" s="196"/>
      <c r="J20" s="236"/>
      <c r="K20" s="204"/>
      <c r="L20" s="220"/>
      <c r="M20" s="198"/>
      <c r="N20" s="198"/>
      <c r="O20" s="198"/>
      <c r="P20" s="196"/>
      <c r="Q20" s="236"/>
      <c r="R20" s="213"/>
      <c r="S20" s="224"/>
      <c r="T20" s="225"/>
    </row>
    <row r="21" spans="1:20" s="33" customFormat="1" ht="12" customHeight="1" thickBot="1">
      <c r="A21" s="78" t="s">
        <v>23</v>
      </c>
      <c r="B21" s="80">
        <v>20</v>
      </c>
      <c r="C21" s="83">
        <v>69</v>
      </c>
      <c r="D21" s="84">
        <f>SUM(B21:C21)</f>
        <v>89</v>
      </c>
      <c r="E21" s="80">
        <v>575</v>
      </c>
      <c r="F21" s="77">
        <v>493</v>
      </c>
      <c r="G21" s="77">
        <v>77</v>
      </c>
      <c r="H21" s="77">
        <v>43</v>
      </c>
      <c r="I21" s="77">
        <v>11</v>
      </c>
      <c r="J21" s="77">
        <v>46</v>
      </c>
      <c r="K21" s="84">
        <f>SUM(E21:J21)</f>
        <v>1245</v>
      </c>
      <c r="L21" s="80">
        <v>12</v>
      </c>
      <c r="M21" s="77">
        <v>148</v>
      </c>
      <c r="N21" s="77">
        <v>126</v>
      </c>
      <c r="O21" s="77">
        <v>85</v>
      </c>
      <c r="P21" s="77">
        <v>913</v>
      </c>
      <c r="Q21" s="77">
        <v>1017</v>
      </c>
      <c r="R21" s="81">
        <f>SUM(L21:Q21)</f>
        <v>2301</v>
      </c>
      <c r="S21" s="226">
        <f>SUM(D21+K21+R21)</f>
        <v>3635</v>
      </c>
      <c r="T21" s="227"/>
    </row>
    <row r="22" s="33" customFormat="1" ht="150.75" customHeight="1" hidden="1">
      <c r="S22" s="32"/>
    </row>
    <row r="23" s="33" customFormat="1" ht="17.25" customHeight="1">
      <c r="S23" s="32"/>
    </row>
    <row r="24" spans="1:19" s="33" customFormat="1" ht="33" customHeight="1" thickBot="1">
      <c r="A24" s="248" t="s">
        <v>21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"/>
      <c r="P24" s="24"/>
      <c r="Q24" s="11"/>
      <c r="R24" s="11"/>
      <c r="S24" s="32"/>
    </row>
    <row r="25" spans="1:22" s="33" customFormat="1" ht="12.75">
      <c r="A25" s="26" t="s">
        <v>24</v>
      </c>
      <c r="B25" s="27">
        <v>1</v>
      </c>
      <c r="C25" s="28">
        <v>2</v>
      </c>
      <c r="D25" s="39" t="s">
        <v>49</v>
      </c>
      <c r="E25" s="27" t="s">
        <v>50</v>
      </c>
      <c r="F25" s="27" t="s">
        <v>51</v>
      </c>
      <c r="G25" s="27">
        <v>3</v>
      </c>
      <c r="H25" s="28">
        <v>4</v>
      </c>
      <c r="I25" s="27">
        <v>5</v>
      </c>
      <c r="J25" s="27">
        <v>6</v>
      </c>
      <c r="K25" s="27">
        <v>7</v>
      </c>
      <c r="L25" s="27">
        <v>8</v>
      </c>
      <c r="M25" s="27">
        <v>9</v>
      </c>
      <c r="N25" s="27">
        <v>10</v>
      </c>
      <c r="O25" s="27">
        <v>11</v>
      </c>
      <c r="P25" s="27" t="s">
        <v>52</v>
      </c>
      <c r="Q25" s="28" t="s">
        <v>53</v>
      </c>
      <c r="R25" s="28" t="s">
        <v>54</v>
      </c>
      <c r="S25" s="28">
        <v>12</v>
      </c>
      <c r="T25" s="34">
        <v>13</v>
      </c>
      <c r="U25" s="36"/>
      <c r="V25" s="36"/>
    </row>
    <row r="26" spans="1:22" s="33" customFormat="1" ht="13.5" thickBot="1">
      <c r="A26" s="29" t="s">
        <v>25</v>
      </c>
      <c r="B26" s="23">
        <v>268</v>
      </c>
      <c r="C26" s="23">
        <f>SUM(C50+C54+C58)</f>
        <v>0</v>
      </c>
      <c r="D26" s="23">
        <f>SUM(D50+D54+D58)</f>
        <v>0</v>
      </c>
      <c r="E26" s="23">
        <f>SUM(E50+E54+E58)</f>
        <v>0</v>
      </c>
      <c r="F26" s="23">
        <f>SUM(F50+F54+F58)</f>
        <v>0</v>
      </c>
      <c r="G26" s="23">
        <v>14</v>
      </c>
      <c r="H26" s="23">
        <v>288</v>
      </c>
      <c r="I26" s="23">
        <v>455</v>
      </c>
      <c r="J26" s="23">
        <v>726</v>
      </c>
      <c r="K26" s="23">
        <v>4120</v>
      </c>
      <c r="L26" s="23">
        <v>1917</v>
      </c>
      <c r="M26" s="23">
        <v>515</v>
      </c>
      <c r="N26" s="23">
        <v>455</v>
      </c>
      <c r="O26" s="23"/>
      <c r="P26" s="23">
        <f>SUM(P50+P54+P58)</f>
        <v>0</v>
      </c>
      <c r="Q26" s="23">
        <f>SUM(Q50+Q54+Q58)</f>
        <v>0</v>
      </c>
      <c r="R26" s="23">
        <f>SUM(R50+R54+R58)</f>
        <v>0</v>
      </c>
      <c r="S26" s="23">
        <v>2754</v>
      </c>
      <c r="T26" s="23">
        <v>670</v>
      </c>
      <c r="U26" s="32"/>
      <c r="V26" s="32"/>
    </row>
    <row r="27" spans="1:22" s="33" customFormat="1" ht="11.25" customHeight="1" thickBot="1">
      <c r="A27" s="15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32"/>
      <c r="U27" s="32"/>
      <c r="V27" s="32"/>
    </row>
    <row r="28" spans="1:19" ht="15" customHeight="1">
      <c r="A28" s="200" t="s">
        <v>40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2"/>
      <c r="O28" s="31"/>
      <c r="P28" s="31"/>
      <c r="Q28" s="32"/>
      <c r="R28" s="32"/>
      <c r="S28" s="4"/>
    </row>
    <row r="29" spans="1:19" ht="12.75">
      <c r="A29" s="186" t="s">
        <v>41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9"/>
      <c r="O29" s="31"/>
      <c r="P29" s="31"/>
      <c r="Q29" s="32"/>
      <c r="R29" s="32"/>
      <c r="S29" s="4"/>
    </row>
    <row r="30" spans="1:19" ht="12.75">
      <c r="A30" s="199" t="s">
        <v>58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9"/>
      <c r="O30" s="31"/>
      <c r="P30" s="31"/>
      <c r="Q30" s="32"/>
      <c r="R30" s="32"/>
      <c r="S30" s="4"/>
    </row>
    <row r="31" spans="1:19" ht="12.75">
      <c r="A31" s="199" t="s">
        <v>59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9"/>
      <c r="O31" s="31"/>
      <c r="P31" s="31"/>
      <c r="Q31" s="32"/>
      <c r="R31" s="32"/>
      <c r="S31" s="4"/>
    </row>
    <row r="32" spans="1:19" ht="12.75">
      <c r="A32" s="199" t="s">
        <v>60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9"/>
      <c r="O32" s="31"/>
      <c r="P32" s="31"/>
      <c r="Q32" s="32"/>
      <c r="R32" s="32"/>
      <c r="S32" s="4"/>
    </row>
    <row r="33" spans="1:19" ht="12.75" customHeight="1">
      <c r="A33" s="199" t="s">
        <v>61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9"/>
      <c r="O33" s="31"/>
      <c r="P33" s="31"/>
      <c r="Q33" s="32"/>
      <c r="R33" s="32"/>
      <c r="S33" s="4"/>
    </row>
    <row r="34" spans="1:19" ht="12.75">
      <c r="A34" s="199" t="s">
        <v>62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9"/>
      <c r="O34" s="31"/>
      <c r="P34" s="31"/>
      <c r="Q34" s="32"/>
      <c r="R34" s="32"/>
      <c r="S34" s="4"/>
    </row>
    <row r="35" spans="1:19" ht="12.75">
      <c r="A35" s="199" t="s">
        <v>63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9"/>
      <c r="O35" s="31"/>
      <c r="P35" s="31"/>
      <c r="Q35" s="32"/>
      <c r="R35" s="32"/>
      <c r="S35" s="4"/>
    </row>
    <row r="36" spans="1:19" ht="13.5" customHeight="1">
      <c r="A36" s="243" t="s">
        <v>64</v>
      </c>
      <c r="B36" s="244"/>
      <c r="C36" s="244"/>
      <c r="D36" s="244"/>
      <c r="E36" s="188"/>
      <c r="F36" s="188"/>
      <c r="G36" s="188"/>
      <c r="H36" s="188"/>
      <c r="I36" s="188"/>
      <c r="J36" s="188"/>
      <c r="K36" s="188"/>
      <c r="L36" s="188"/>
      <c r="M36" s="188"/>
      <c r="N36" s="189"/>
      <c r="O36" s="31"/>
      <c r="P36" s="31"/>
      <c r="Q36" s="32"/>
      <c r="R36" s="32"/>
      <c r="S36" s="4"/>
    </row>
    <row r="37" spans="1:19" ht="12.75">
      <c r="A37" s="199" t="s">
        <v>65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9"/>
      <c r="O37" s="31"/>
      <c r="P37" s="31"/>
      <c r="Q37" s="32"/>
      <c r="R37" s="32"/>
      <c r="S37" s="4"/>
    </row>
    <row r="38" spans="1:19" ht="12.75">
      <c r="A38" s="258" t="s">
        <v>66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9"/>
      <c r="O38" s="31"/>
      <c r="P38" s="31"/>
      <c r="Q38" s="32"/>
      <c r="R38" s="32"/>
      <c r="S38" s="4"/>
    </row>
    <row r="39" spans="1:19" ht="12.75">
      <c r="A39" s="249" t="s">
        <v>67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1"/>
      <c r="O39" s="31"/>
      <c r="P39" s="31"/>
      <c r="Q39" s="32"/>
      <c r="R39" s="32"/>
      <c r="S39" s="4"/>
    </row>
    <row r="40" spans="1:19" ht="12.75">
      <c r="A40" s="259" t="s">
        <v>68</v>
      </c>
      <c r="B40" s="260"/>
      <c r="C40" s="260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2"/>
      <c r="O40" s="31"/>
      <c r="P40" s="31"/>
      <c r="Q40" s="32"/>
      <c r="R40" s="32"/>
      <c r="S40" s="4"/>
    </row>
    <row r="41" spans="1:19" ht="12.75">
      <c r="A41" s="186" t="s">
        <v>69</v>
      </c>
      <c r="B41" s="187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9"/>
      <c r="O41" s="31"/>
      <c r="P41" s="31"/>
      <c r="Q41" s="32"/>
      <c r="R41" s="32"/>
      <c r="S41" s="4"/>
    </row>
    <row r="42" spans="1:19" ht="12.75">
      <c r="A42" s="186" t="s">
        <v>70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4"/>
      <c r="O42" s="31"/>
      <c r="P42" s="31"/>
      <c r="Q42" s="32"/>
      <c r="R42" s="32"/>
      <c r="S42" s="4"/>
    </row>
    <row r="43" spans="1:19" ht="12.75">
      <c r="A43" s="190" t="s">
        <v>71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2"/>
      <c r="O43" s="31"/>
      <c r="P43" s="31"/>
      <c r="Q43" s="32"/>
      <c r="R43" s="32"/>
      <c r="S43" s="4"/>
    </row>
    <row r="44" spans="1:19" ht="13.5" customHeight="1">
      <c r="A44" s="186" t="s">
        <v>72</v>
      </c>
      <c r="B44" s="187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  <c r="O44" s="31"/>
      <c r="P44" s="31"/>
      <c r="Q44" s="32"/>
      <c r="R44" s="32"/>
      <c r="S44" s="4"/>
    </row>
    <row r="45" spans="1:19" ht="12.75">
      <c r="A45" s="199" t="s">
        <v>73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9"/>
      <c r="O45" s="31"/>
      <c r="P45" s="31"/>
      <c r="Q45" s="32"/>
      <c r="R45" s="32"/>
      <c r="S45" s="4"/>
    </row>
    <row r="46" spans="1:19" ht="15.75" customHeight="1" thickBot="1">
      <c r="A46" s="255" t="s">
        <v>88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7"/>
      <c r="O46" s="31"/>
      <c r="P46" s="31"/>
      <c r="Q46" s="32"/>
      <c r="R46" s="32"/>
      <c r="S46" s="4"/>
    </row>
    <row r="47" ht="8.25" customHeight="1">
      <c r="S47" s="4"/>
    </row>
    <row r="48" spans="1:20" ht="15.75" customHeight="1" thickBot="1">
      <c r="A48" s="248" t="s">
        <v>46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"/>
      <c r="P48" s="24"/>
      <c r="Q48" s="11"/>
      <c r="R48" s="11"/>
      <c r="S48" s="32"/>
      <c r="T48" s="33"/>
    </row>
    <row r="49" spans="1:22" ht="15.75" customHeight="1">
      <c r="A49" s="26" t="s">
        <v>24</v>
      </c>
      <c r="B49" s="43">
        <v>1</v>
      </c>
      <c r="C49" s="44">
        <v>2</v>
      </c>
      <c r="D49" s="45" t="s">
        <v>49</v>
      </c>
      <c r="E49" s="43" t="s">
        <v>50</v>
      </c>
      <c r="F49" s="43" t="s">
        <v>51</v>
      </c>
      <c r="G49" s="43">
        <v>3</v>
      </c>
      <c r="H49" s="44">
        <v>4</v>
      </c>
      <c r="I49" s="43">
        <v>5</v>
      </c>
      <c r="J49" s="43">
        <v>6</v>
      </c>
      <c r="K49" s="43">
        <v>7</v>
      </c>
      <c r="L49" s="43">
        <v>8</v>
      </c>
      <c r="M49" s="43">
        <v>9</v>
      </c>
      <c r="N49" s="43">
        <v>10</v>
      </c>
      <c r="O49" s="43">
        <v>11</v>
      </c>
      <c r="P49" s="43" t="s">
        <v>52</v>
      </c>
      <c r="Q49" s="44" t="s">
        <v>53</v>
      </c>
      <c r="R49" s="44" t="s">
        <v>54</v>
      </c>
      <c r="S49" s="44">
        <v>12</v>
      </c>
      <c r="T49" s="44">
        <v>13</v>
      </c>
      <c r="U49" s="36"/>
      <c r="V49" s="36"/>
    </row>
    <row r="50" spans="1:22" ht="13.5" thickBot="1">
      <c r="A50" s="29"/>
      <c r="B50" s="46">
        <v>83</v>
      </c>
      <c r="C50" s="47">
        <f>SUM(D50:F50)</f>
        <v>0</v>
      </c>
      <c r="D50" s="46"/>
      <c r="E50" s="46"/>
      <c r="F50" s="46"/>
      <c r="G50" s="46">
        <v>9</v>
      </c>
      <c r="H50" s="47">
        <v>43</v>
      </c>
      <c r="I50" s="47">
        <v>172</v>
      </c>
      <c r="J50" s="47">
        <v>452</v>
      </c>
      <c r="K50" s="46">
        <v>1524</v>
      </c>
      <c r="L50" s="46">
        <v>1360</v>
      </c>
      <c r="M50" s="46">
        <v>201</v>
      </c>
      <c r="N50" s="46">
        <v>354</v>
      </c>
      <c r="O50" s="46">
        <f>SUM(P50:R50)</f>
        <v>0</v>
      </c>
      <c r="P50" s="46"/>
      <c r="Q50" s="46"/>
      <c r="R50" s="46"/>
      <c r="S50" s="48">
        <v>220</v>
      </c>
      <c r="T50" s="48"/>
      <c r="U50" s="32"/>
      <c r="V50" s="32"/>
    </row>
    <row r="51" spans="1:22" ht="12.75">
      <c r="A51" s="15"/>
      <c r="B51" s="37"/>
      <c r="C51" s="38"/>
      <c r="D51" s="37"/>
      <c r="E51" s="37"/>
      <c r="F51" s="37"/>
      <c r="G51" s="37"/>
      <c r="H51" s="38"/>
      <c r="I51" s="38"/>
      <c r="J51" s="38"/>
      <c r="K51" s="37"/>
      <c r="L51" s="37"/>
      <c r="M51" s="37"/>
      <c r="N51" s="37"/>
      <c r="O51" s="37"/>
      <c r="P51" s="37"/>
      <c r="Q51" s="37"/>
      <c r="R51" s="37"/>
      <c r="S51" s="32"/>
      <c r="T51" s="32"/>
      <c r="U51" s="32"/>
      <c r="V51" s="32"/>
    </row>
    <row r="52" spans="1:22" ht="15.75" customHeight="1" thickBot="1">
      <c r="A52" s="248" t="s">
        <v>47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"/>
      <c r="P52" s="24"/>
      <c r="Q52" s="11"/>
      <c r="R52" s="11"/>
      <c r="S52" s="4"/>
      <c r="U52" s="4"/>
      <c r="V52" s="4"/>
    </row>
    <row r="53" spans="1:22" ht="15.75" customHeight="1">
      <c r="A53" s="26" t="s">
        <v>24</v>
      </c>
      <c r="B53" s="27">
        <v>1</v>
      </c>
      <c r="C53" s="28">
        <v>2</v>
      </c>
      <c r="D53" s="39" t="s">
        <v>49</v>
      </c>
      <c r="E53" s="27" t="s">
        <v>50</v>
      </c>
      <c r="F53" s="27" t="s">
        <v>51</v>
      </c>
      <c r="G53" s="27">
        <v>3</v>
      </c>
      <c r="H53" s="28">
        <v>4</v>
      </c>
      <c r="I53" s="27">
        <v>5</v>
      </c>
      <c r="J53" s="27">
        <v>6</v>
      </c>
      <c r="K53" s="27">
        <v>7</v>
      </c>
      <c r="L53" s="27">
        <v>8</v>
      </c>
      <c r="M53" s="27">
        <v>9</v>
      </c>
      <c r="N53" s="27">
        <v>10</v>
      </c>
      <c r="O53" s="27">
        <v>11</v>
      </c>
      <c r="P53" s="27" t="s">
        <v>52</v>
      </c>
      <c r="Q53" s="28" t="s">
        <v>53</v>
      </c>
      <c r="R53" s="28" t="s">
        <v>54</v>
      </c>
      <c r="S53" s="28">
        <v>12</v>
      </c>
      <c r="T53" s="28">
        <v>13</v>
      </c>
      <c r="U53" s="36"/>
      <c r="V53" s="36"/>
    </row>
    <row r="54" spans="1:22" ht="15.75" customHeight="1" thickBot="1">
      <c r="A54" s="29"/>
      <c r="B54" s="46">
        <v>147</v>
      </c>
      <c r="C54" s="47">
        <f>SUM(D54:F54)</f>
        <v>0</v>
      </c>
      <c r="D54" s="46"/>
      <c r="E54" s="46"/>
      <c r="F54" s="46"/>
      <c r="G54" s="46">
        <v>3</v>
      </c>
      <c r="H54" s="47">
        <v>168</v>
      </c>
      <c r="I54" s="47">
        <v>182</v>
      </c>
      <c r="J54" s="47">
        <v>216</v>
      </c>
      <c r="K54" s="46">
        <v>1762</v>
      </c>
      <c r="L54" s="46">
        <v>433</v>
      </c>
      <c r="M54" s="46">
        <v>257</v>
      </c>
      <c r="N54" s="46">
        <v>91</v>
      </c>
      <c r="O54" s="46">
        <f>SUM(P54:R54)</f>
        <v>0</v>
      </c>
      <c r="P54" s="46"/>
      <c r="Q54" s="46"/>
      <c r="R54" s="46"/>
      <c r="S54" s="48">
        <v>1631</v>
      </c>
      <c r="T54" s="48">
        <v>670</v>
      </c>
      <c r="U54" s="32"/>
      <c r="V54" s="32"/>
    </row>
    <row r="55" spans="19:22" ht="15.75" customHeight="1">
      <c r="S55" s="4"/>
      <c r="U55" s="4"/>
      <c r="V55" s="4"/>
    </row>
    <row r="56" spans="1:22" ht="15.75" customHeight="1" thickBot="1">
      <c r="A56" s="248" t="s">
        <v>48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"/>
      <c r="P56" s="24"/>
      <c r="Q56" s="11"/>
      <c r="R56" s="11"/>
      <c r="S56" s="4"/>
      <c r="U56" s="4"/>
      <c r="V56" s="4"/>
    </row>
    <row r="57" spans="1:22" ht="15.75" customHeight="1">
      <c r="A57" s="26" t="s">
        <v>24</v>
      </c>
      <c r="B57" s="27">
        <v>1</v>
      </c>
      <c r="C57" s="28">
        <v>2</v>
      </c>
      <c r="D57" s="39" t="s">
        <v>49</v>
      </c>
      <c r="E57" s="27" t="s">
        <v>50</v>
      </c>
      <c r="F57" s="27" t="s">
        <v>51</v>
      </c>
      <c r="G57" s="27">
        <v>3</v>
      </c>
      <c r="H57" s="28">
        <v>4</v>
      </c>
      <c r="I57" s="27">
        <v>5</v>
      </c>
      <c r="J57" s="27">
        <v>6</v>
      </c>
      <c r="K57" s="27">
        <v>7</v>
      </c>
      <c r="L57" s="27">
        <v>8</v>
      </c>
      <c r="M57" s="27">
        <v>9</v>
      </c>
      <c r="N57" s="27">
        <v>10</v>
      </c>
      <c r="O57" s="27">
        <v>11</v>
      </c>
      <c r="P57" s="27" t="s">
        <v>52</v>
      </c>
      <c r="Q57" s="28" t="s">
        <v>53</v>
      </c>
      <c r="R57" s="28" t="s">
        <v>54</v>
      </c>
      <c r="S57" s="28">
        <v>12</v>
      </c>
      <c r="T57" s="28">
        <v>13</v>
      </c>
      <c r="U57" s="36"/>
      <c r="V57" s="36"/>
    </row>
    <row r="58" spans="1:22" ht="15.75" customHeight="1" thickBot="1">
      <c r="A58" s="29"/>
      <c r="B58" s="46">
        <v>38</v>
      </c>
      <c r="C58" s="47">
        <f>SUM(D58:F58)</f>
        <v>0</v>
      </c>
      <c r="D58" s="46"/>
      <c r="E58" s="46"/>
      <c r="F58" s="46"/>
      <c r="G58" s="46">
        <v>2</v>
      </c>
      <c r="H58" s="47">
        <v>77</v>
      </c>
      <c r="I58" s="47">
        <v>101</v>
      </c>
      <c r="J58" s="47">
        <v>58</v>
      </c>
      <c r="K58" s="46">
        <v>834</v>
      </c>
      <c r="L58" s="46">
        <v>124</v>
      </c>
      <c r="M58" s="46">
        <v>57</v>
      </c>
      <c r="N58" s="46">
        <v>10</v>
      </c>
      <c r="O58" s="46">
        <f>SUM(P58:R58)</f>
        <v>0</v>
      </c>
      <c r="P58" s="46"/>
      <c r="Q58" s="46"/>
      <c r="R58" s="46"/>
      <c r="S58" s="48">
        <v>903</v>
      </c>
      <c r="T58" s="48"/>
      <c r="U58" s="32"/>
      <c r="V58" s="32"/>
    </row>
    <row r="59" ht="15.75" customHeight="1">
      <c r="S59" s="4"/>
    </row>
    <row r="60" spans="1:19" ht="15.75" customHeight="1">
      <c r="A60" s="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5.75" customHeight="1">
      <c r="A61" s="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6.5" customHeight="1">
      <c r="A62" s="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5.75" customHeight="1">
      <c r="A63" s="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ht="15.75" customHeight="1">
      <c r="S64" s="4"/>
    </row>
    <row r="65" ht="15.75" customHeight="1">
      <c r="S65" s="4"/>
    </row>
    <row r="66" ht="12.75">
      <c r="S66" s="4"/>
    </row>
    <row r="67" ht="12.75">
      <c r="S67" s="4"/>
    </row>
    <row r="68" ht="15.75" customHeight="1">
      <c r="S68" s="4"/>
    </row>
    <row r="69" ht="15.75" customHeight="1">
      <c r="S69" s="4"/>
    </row>
    <row r="70" ht="12.75">
      <c r="S70" s="4"/>
    </row>
    <row r="71" ht="15.75" customHeight="1">
      <c r="S71" s="4"/>
    </row>
    <row r="72" ht="16.5" customHeight="1">
      <c r="S72" s="4"/>
    </row>
    <row r="73" ht="12.75">
      <c r="S73" s="4"/>
    </row>
    <row r="74" ht="12.75">
      <c r="S74" s="4"/>
    </row>
    <row r="75" ht="12.75">
      <c r="S75" s="4"/>
    </row>
    <row r="76" ht="12.75">
      <c r="S76" s="4"/>
    </row>
    <row r="77" ht="12.75">
      <c r="S77" s="4"/>
    </row>
    <row r="78" ht="12.75">
      <c r="S78" s="4"/>
    </row>
    <row r="79" ht="12.75">
      <c r="S79" s="4"/>
    </row>
    <row r="80" ht="25.5" customHeight="1">
      <c r="S80" s="4"/>
    </row>
    <row r="81" ht="12.75">
      <c r="S81" s="4"/>
    </row>
    <row r="82" ht="12.75">
      <c r="S82" s="4"/>
    </row>
    <row r="83" ht="12.75">
      <c r="S83" s="4"/>
    </row>
    <row r="84" ht="12.75">
      <c r="S84" s="4"/>
    </row>
    <row r="85" spans="1:19" ht="12.75">
      <c r="A85" s="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2.75">
      <c r="A86" s="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2.75">
      <c r="A87" s="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2.75">
      <c r="A88" s="6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2.75">
      <c r="A89" s="6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2.75">
      <c r="A90" s="6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2.75">
      <c r="A92" s="239"/>
      <c r="B92" s="239"/>
      <c r="C92" s="10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2.75">
      <c r="A93" s="6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2.75">
      <c r="A94" s="6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2.75">
      <c r="A95" s="6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2.75">
      <c r="A96" s="5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2.75">
      <c r="A97" s="5"/>
      <c r="B97" s="237"/>
      <c r="C97" s="237"/>
      <c r="D97" s="238"/>
      <c r="E97" s="238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2.75">
      <c r="A98" s="5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2.75">
      <c r="A99" s="6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2.75">
      <c r="A100" s="6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2.75">
      <c r="A101" s="5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2.75">
      <c r="A102" s="6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2.75">
      <c r="A103" s="7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12.75">
      <c r="A104" s="6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12.75">
      <c r="A105" s="5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ht="12.75">
      <c r="A106" s="6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ht="12.75">
      <c r="A107" s="5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ht="12.75">
      <c r="A108" s="8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ht="12.75">
      <c r="A109" s="8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12.75">
      <c r="A110" s="8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12.75">
      <c r="A111" s="6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12.75">
      <c r="A112" s="6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ht="12.75">
      <c r="A113" s="6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1:19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1:19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1:19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1:19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1:19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1:19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1:19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1:19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1:19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1:19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</sheetData>
  <sheetProtection/>
  <mergeCells count="98">
    <mergeCell ref="A52:N52"/>
    <mergeCell ref="A56:N56"/>
    <mergeCell ref="Q6:Q7"/>
    <mergeCell ref="P6:P7"/>
    <mergeCell ref="E6:E7"/>
    <mergeCell ref="F6:F7"/>
    <mergeCell ref="G6:G7"/>
    <mergeCell ref="H6:H7"/>
    <mergeCell ref="A33:N33"/>
    <mergeCell ref="A48:N48"/>
    <mergeCell ref="B5:D5"/>
    <mergeCell ref="A30:N30"/>
    <mergeCell ref="A31:N31"/>
    <mergeCell ref="A34:N34"/>
    <mergeCell ref="D13:D14"/>
    <mergeCell ref="A12:A14"/>
    <mergeCell ref="B13:B14"/>
    <mergeCell ref="B12:D12"/>
    <mergeCell ref="F13:F14"/>
    <mergeCell ref="A29:N29"/>
    <mergeCell ref="H13:H14"/>
    <mergeCell ref="A46:N46"/>
    <mergeCell ref="C13:C14"/>
    <mergeCell ref="B6:B7"/>
    <mergeCell ref="C6:C7"/>
    <mergeCell ref="D6:D7"/>
    <mergeCell ref="A5:A7"/>
    <mergeCell ref="A37:N37"/>
    <mergeCell ref="A38:N38"/>
    <mergeCell ref="A40:N40"/>
    <mergeCell ref="M6:M7"/>
    <mergeCell ref="K6:K7"/>
    <mergeCell ref="L6:L7"/>
    <mergeCell ref="Q13:Q14"/>
    <mergeCell ref="J6:J7"/>
    <mergeCell ref="N6:N7"/>
    <mergeCell ref="O6:O7"/>
    <mergeCell ref="E12:K12"/>
    <mergeCell ref="I6:I7"/>
    <mergeCell ref="J13:J14"/>
    <mergeCell ref="S15:T15"/>
    <mergeCell ref="M13:M14"/>
    <mergeCell ref="R13:R14"/>
    <mergeCell ref="O13:O14"/>
    <mergeCell ref="R19:R20"/>
    <mergeCell ref="S12:T14"/>
    <mergeCell ref="L12:Q12"/>
    <mergeCell ref="L13:L14"/>
    <mergeCell ref="B97:E97"/>
    <mergeCell ref="A92:B92"/>
    <mergeCell ref="E18:K18"/>
    <mergeCell ref="M19:M20"/>
    <mergeCell ref="A36:N36"/>
    <mergeCell ref="A18:A20"/>
    <mergeCell ref="A24:N24"/>
    <mergeCell ref="A45:N45"/>
    <mergeCell ref="A39:N39"/>
    <mergeCell ref="A35:N35"/>
    <mergeCell ref="S21:T21"/>
    <mergeCell ref="A17:T17"/>
    <mergeCell ref="I19:I20"/>
    <mergeCell ref="C19:C20"/>
    <mergeCell ref="B18:D18"/>
    <mergeCell ref="Q19:Q20"/>
    <mergeCell ref="G19:G20"/>
    <mergeCell ref="J19:J20"/>
    <mergeCell ref="P19:P20"/>
    <mergeCell ref="F19:F20"/>
    <mergeCell ref="L1:T1"/>
    <mergeCell ref="B19:B20"/>
    <mergeCell ref="D19:D20"/>
    <mergeCell ref="E19:E20"/>
    <mergeCell ref="L19:L20"/>
    <mergeCell ref="S5:T7"/>
    <mergeCell ref="I13:I14"/>
    <mergeCell ref="S8:T8"/>
    <mergeCell ref="E13:E14"/>
    <mergeCell ref="S18:T20"/>
    <mergeCell ref="A2:E2"/>
    <mergeCell ref="F2:K2"/>
    <mergeCell ref="N13:N14"/>
    <mergeCell ref="N19:N20"/>
    <mergeCell ref="H19:H20"/>
    <mergeCell ref="K19:K20"/>
    <mergeCell ref="E5:K5"/>
    <mergeCell ref="L5:Q5"/>
    <mergeCell ref="L18:R18"/>
    <mergeCell ref="R6:R7"/>
    <mergeCell ref="A44:N44"/>
    <mergeCell ref="A43:N43"/>
    <mergeCell ref="A42:N42"/>
    <mergeCell ref="A41:N41"/>
    <mergeCell ref="P13:P14"/>
    <mergeCell ref="O19:O20"/>
    <mergeCell ref="A32:N32"/>
    <mergeCell ref="A28:N28"/>
    <mergeCell ref="K13:K14"/>
    <mergeCell ref="G13:G14"/>
  </mergeCells>
  <printOptions/>
  <pageMargins left="0.6299212598425197" right="0.5511811023622047" top="0.7480314960629921" bottom="0.43307086614173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9"/>
  <sheetViews>
    <sheetView view="pageLayout" showRuler="0" zoomScale="80" zoomScalePageLayoutView="80" workbookViewId="0" topLeftCell="B40">
      <selection activeCell="B1" sqref="B1:S50"/>
    </sheetView>
  </sheetViews>
  <sheetFormatPr defaultColWidth="9.00390625" defaultRowHeight="12.75"/>
  <cols>
    <col min="1" max="1" width="6.625" style="0" hidden="1" customWidth="1"/>
    <col min="2" max="2" width="4.00390625" style="0" customWidth="1"/>
    <col min="3" max="3" width="34.75390625" style="0" customWidth="1"/>
    <col min="4" max="4" width="6.00390625" style="0" customWidth="1"/>
    <col min="5" max="5" width="5.625" style="0" customWidth="1"/>
    <col min="6" max="6" width="6.125" style="0" customWidth="1"/>
    <col min="7" max="7" width="5.75390625" style="0" customWidth="1"/>
    <col min="8" max="8" width="5.875" style="0" customWidth="1"/>
    <col min="9" max="9" width="5.375" style="0" customWidth="1"/>
    <col min="10" max="10" width="6.625" style="0" customWidth="1"/>
    <col min="11" max="11" width="5.375" style="0" customWidth="1"/>
    <col min="12" max="12" width="5.875" style="0" customWidth="1"/>
    <col min="13" max="13" width="5.75390625" style="0" customWidth="1"/>
    <col min="14" max="14" width="5.375" style="0" customWidth="1"/>
    <col min="15" max="15" width="5.75390625" style="0" customWidth="1"/>
    <col min="16" max="16" width="6.625" style="0" customWidth="1"/>
    <col min="17" max="17" width="5.875" style="0" customWidth="1"/>
    <col min="18" max="18" width="9.00390625" style="0" customWidth="1"/>
    <col min="19" max="19" width="15.375" style="0" customWidth="1"/>
  </cols>
  <sheetData>
    <row r="1" spans="1:18" ht="15.75">
      <c r="A1" s="2" t="s">
        <v>8</v>
      </c>
      <c r="B1" s="266" t="s">
        <v>74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pans="1:18" ht="5.25" customHeight="1" thickBot="1">
      <c r="A2" s="3"/>
      <c r="B2" s="3"/>
      <c r="C2" s="18"/>
      <c r="D2" s="18"/>
      <c r="E2" s="18"/>
      <c r="F2" s="18"/>
      <c r="G2" s="18"/>
      <c r="H2" s="16"/>
      <c r="I2" s="16"/>
      <c r="J2" s="16"/>
      <c r="K2" s="16"/>
      <c r="L2" s="16"/>
      <c r="M2" s="16"/>
      <c r="N2" s="11"/>
      <c r="O2" s="11"/>
      <c r="P2" s="11"/>
      <c r="Q2" s="11"/>
      <c r="R2" s="11"/>
    </row>
    <row r="3" spans="1:19" ht="28.5" customHeight="1">
      <c r="A3" s="283" t="s">
        <v>0</v>
      </c>
      <c r="B3" s="267" t="s">
        <v>101</v>
      </c>
      <c r="C3" s="268"/>
      <c r="D3" s="284" t="s">
        <v>30</v>
      </c>
      <c r="E3" s="285"/>
      <c r="F3" s="285"/>
      <c r="G3" s="285"/>
      <c r="H3" s="285"/>
      <c r="I3" s="285"/>
      <c r="J3" s="285"/>
      <c r="K3" s="286"/>
      <c r="L3" s="293" t="s">
        <v>9</v>
      </c>
      <c r="M3" s="294"/>
      <c r="N3" s="290" t="s">
        <v>14</v>
      </c>
      <c r="O3" s="291"/>
      <c r="P3" s="291"/>
      <c r="Q3" s="292"/>
      <c r="R3" s="277" t="s">
        <v>9</v>
      </c>
      <c r="S3" s="287" t="s">
        <v>55</v>
      </c>
    </row>
    <row r="4" spans="1:19" ht="29.25" customHeight="1">
      <c r="A4" s="283"/>
      <c r="B4" s="269"/>
      <c r="C4" s="270"/>
      <c r="D4" s="280" t="s">
        <v>2</v>
      </c>
      <c r="E4" s="281"/>
      <c r="F4" s="281" t="s">
        <v>10</v>
      </c>
      <c r="G4" s="281"/>
      <c r="H4" s="281" t="s">
        <v>11</v>
      </c>
      <c r="I4" s="281"/>
      <c r="J4" s="281" t="s">
        <v>17</v>
      </c>
      <c r="K4" s="282"/>
      <c r="L4" s="295"/>
      <c r="M4" s="296"/>
      <c r="N4" s="63" t="s">
        <v>2</v>
      </c>
      <c r="O4" s="17" t="s">
        <v>15</v>
      </c>
      <c r="P4" s="17" t="s">
        <v>16</v>
      </c>
      <c r="Q4" s="57" t="s">
        <v>17</v>
      </c>
      <c r="R4" s="278"/>
      <c r="S4" s="288"/>
    </row>
    <row r="5" spans="1:19" ht="30" customHeight="1" thickBot="1">
      <c r="A5" s="283"/>
      <c r="B5" s="271"/>
      <c r="C5" s="272"/>
      <c r="D5" s="98" t="s">
        <v>13</v>
      </c>
      <c r="E5" s="51" t="s">
        <v>29</v>
      </c>
      <c r="F5" s="51" t="s">
        <v>13</v>
      </c>
      <c r="G5" s="51" t="s">
        <v>29</v>
      </c>
      <c r="H5" s="100" t="s">
        <v>13</v>
      </c>
      <c r="I5" s="51" t="s">
        <v>29</v>
      </c>
      <c r="J5" s="51" t="s">
        <v>13</v>
      </c>
      <c r="K5" s="58" t="s">
        <v>29</v>
      </c>
      <c r="L5" s="99" t="s">
        <v>13</v>
      </c>
      <c r="M5" s="64" t="s">
        <v>29</v>
      </c>
      <c r="N5" s="53" t="s">
        <v>29</v>
      </c>
      <c r="O5" s="51" t="s">
        <v>29</v>
      </c>
      <c r="P5" s="51" t="s">
        <v>29</v>
      </c>
      <c r="Q5" s="58" t="s">
        <v>29</v>
      </c>
      <c r="R5" s="279"/>
      <c r="S5" s="289"/>
    </row>
    <row r="6" spans="1:19" ht="33.75" customHeight="1" thickBot="1">
      <c r="A6" s="35"/>
      <c r="B6" s="59">
        <v>1</v>
      </c>
      <c r="C6" s="164" t="s">
        <v>90</v>
      </c>
      <c r="D6" s="54">
        <v>3</v>
      </c>
      <c r="E6" s="50">
        <v>16</v>
      </c>
      <c r="F6" s="50"/>
      <c r="G6" s="50"/>
      <c r="H6" s="50"/>
      <c r="I6" s="50"/>
      <c r="J6" s="50"/>
      <c r="K6" s="62"/>
      <c r="L6" s="65">
        <f>SUM(D6+F6+H6+J6)</f>
        <v>3</v>
      </c>
      <c r="M6" s="116">
        <f>SUM(E6+G6+I6+K6)</f>
        <v>16</v>
      </c>
      <c r="N6" s="54"/>
      <c r="O6" s="50"/>
      <c r="P6" s="50"/>
      <c r="Q6" s="62"/>
      <c r="R6" s="68">
        <f>SUM(N6:Q6)</f>
        <v>0</v>
      </c>
      <c r="S6" s="67">
        <f>SUM(M6+R6)</f>
        <v>16</v>
      </c>
    </row>
    <row r="7" spans="1:19" ht="33.75" customHeight="1" thickBot="1">
      <c r="A7" s="35"/>
      <c r="B7" s="60">
        <v>2</v>
      </c>
      <c r="C7" s="165" t="s">
        <v>91</v>
      </c>
      <c r="D7" s="49">
        <v>47</v>
      </c>
      <c r="E7" s="14">
        <v>277</v>
      </c>
      <c r="F7" s="14"/>
      <c r="G7" s="14"/>
      <c r="H7" s="14"/>
      <c r="I7" s="14"/>
      <c r="J7" s="14"/>
      <c r="K7" s="52"/>
      <c r="L7" s="65">
        <f aca="true" t="shared" si="0" ref="L7:L50">SUM(D7+F7+H7+J7)</f>
        <v>47</v>
      </c>
      <c r="M7" s="116">
        <f aca="true" t="shared" si="1" ref="M7:M50">SUM(E7+G7+I7+K7)</f>
        <v>277</v>
      </c>
      <c r="N7" s="49">
        <v>26</v>
      </c>
      <c r="O7" s="14"/>
      <c r="P7" s="14"/>
      <c r="Q7" s="52"/>
      <c r="R7" s="68">
        <f aca="true" t="shared" si="2" ref="R7:R50">SUM(N7:Q7)</f>
        <v>26</v>
      </c>
      <c r="S7" s="67">
        <f aca="true" t="shared" si="3" ref="S7:S49">SUM(M7+R7)</f>
        <v>303</v>
      </c>
    </row>
    <row r="8" spans="1:19" ht="33.75" customHeight="1" thickBot="1">
      <c r="A8" s="35"/>
      <c r="B8" s="60">
        <v>3</v>
      </c>
      <c r="C8" s="166" t="s">
        <v>99</v>
      </c>
      <c r="D8" s="49"/>
      <c r="E8" s="14"/>
      <c r="F8" s="14">
        <v>66</v>
      </c>
      <c r="G8" s="14">
        <v>1043</v>
      </c>
      <c r="H8" s="14"/>
      <c r="I8" s="14"/>
      <c r="J8" s="14"/>
      <c r="K8" s="52"/>
      <c r="L8" s="65">
        <f t="shared" si="0"/>
        <v>66</v>
      </c>
      <c r="M8" s="116">
        <f t="shared" si="1"/>
        <v>1043</v>
      </c>
      <c r="N8" s="49"/>
      <c r="O8" s="14"/>
      <c r="P8" s="14"/>
      <c r="Q8" s="52"/>
      <c r="R8" s="68">
        <f t="shared" si="2"/>
        <v>0</v>
      </c>
      <c r="S8" s="67">
        <f t="shared" si="3"/>
        <v>1043</v>
      </c>
    </row>
    <row r="9" spans="1:19" ht="51" customHeight="1" thickBot="1">
      <c r="A9" s="35"/>
      <c r="B9" s="60">
        <v>4</v>
      </c>
      <c r="C9" s="165" t="s">
        <v>100</v>
      </c>
      <c r="D9" s="49"/>
      <c r="E9" s="14"/>
      <c r="F9" s="14">
        <v>41</v>
      </c>
      <c r="G9" s="14">
        <v>678</v>
      </c>
      <c r="H9" s="14"/>
      <c r="I9" s="14"/>
      <c r="J9" s="14"/>
      <c r="K9" s="52"/>
      <c r="L9" s="65">
        <f t="shared" si="0"/>
        <v>41</v>
      </c>
      <c r="M9" s="116">
        <f t="shared" si="1"/>
        <v>678</v>
      </c>
      <c r="N9" s="49"/>
      <c r="O9" s="14">
        <v>4</v>
      </c>
      <c r="P9" s="14"/>
      <c r="Q9" s="52"/>
      <c r="R9" s="68">
        <f t="shared" si="2"/>
        <v>4</v>
      </c>
      <c r="S9" s="67">
        <f t="shared" si="3"/>
        <v>682</v>
      </c>
    </row>
    <row r="10" spans="1:19" ht="33.75" customHeight="1" thickBot="1">
      <c r="A10" s="35"/>
      <c r="B10" s="60">
        <v>5</v>
      </c>
      <c r="C10" s="167" t="s">
        <v>92</v>
      </c>
      <c r="D10" s="49"/>
      <c r="E10" s="14"/>
      <c r="F10" s="14">
        <v>13</v>
      </c>
      <c r="G10" s="14">
        <v>118</v>
      </c>
      <c r="H10" s="14"/>
      <c r="I10" s="14"/>
      <c r="J10" s="14"/>
      <c r="K10" s="52"/>
      <c r="L10" s="65">
        <f t="shared" si="0"/>
        <v>13</v>
      </c>
      <c r="M10" s="116">
        <f t="shared" si="1"/>
        <v>118</v>
      </c>
      <c r="N10" s="49"/>
      <c r="O10" s="14">
        <v>3</v>
      </c>
      <c r="P10" s="14"/>
      <c r="Q10" s="52"/>
      <c r="R10" s="68">
        <f t="shared" si="2"/>
        <v>3</v>
      </c>
      <c r="S10" s="67">
        <f t="shared" si="3"/>
        <v>121</v>
      </c>
    </row>
    <row r="11" spans="1:19" ht="33.75" customHeight="1" thickBot="1">
      <c r="A11" s="35"/>
      <c r="B11" s="60">
        <v>6</v>
      </c>
      <c r="C11" s="165" t="s">
        <v>93</v>
      </c>
      <c r="D11" s="49"/>
      <c r="E11" s="14"/>
      <c r="F11" s="14">
        <v>8</v>
      </c>
      <c r="G11" s="14">
        <v>58</v>
      </c>
      <c r="H11" s="14"/>
      <c r="I11" s="14"/>
      <c r="J11" s="14"/>
      <c r="K11" s="52"/>
      <c r="L11" s="65">
        <f t="shared" si="0"/>
        <v>8</v>
      </c>
      <c r="M11" s="116">
        <f t="shared" si="1"/>
        <v>58</v>
      </c>
      <c r="N11" s="49"/>
      <c r="O11" s="14">
        <v>10</v>
      </c>
      <c r="P11" s="14"/>
      <c r="Q11" s="52"/>
      <c r="R11" s="68">
        <f t="shared" si="2"/>
        <v>10</v>
      </c>
      <c r="S11" s="67">
        <f t="shared" si="3"/>
        <v>68</v>
      </c>
    </row>
    <row r="12" spans="1:19" ht="33.75" customHeight="1" thickBot="1">
      <c r="A12" s="35"/>
      <c r="B12" s="60">
        <v>7</v>
      </c>
      <c r="C12" s="165" t="s">
        <v>94</v>
      </c>
      <c r="D12" s="49"/>
      <c r="E12" s="14"/>
      <c r="F12" s="14">
        <v>10</v>
      </c>
      <c r="G12" s="14">
        <v>93</v>
      </c>
      <c r="H12" s="14"/>
      <c r="I12" s="14"/>
      <c r="J12" s="14"/>
      <c r="K12" s="52"/>
      <c r="L12" s="65">
        <f t="shared" si="0"/>
        <v>10</v>
      </c>
      <c r="M12" s="116">
        <f t="shared" si="1"/>
        <v>93</v>
      </c>
      <c r="N12" s="49"/>
      <c r="O12" s="14">
        <v>1</v>
      </c>
      <c r="P12" s="14"/>
      <c r="Q12" s="52"/>
      <c r="R12" s="68">
        <f t="shared" si="2"/>
        <v>1</v>
      </c>
      <c r="S12" s="67">
        <f t="shared" si="3"/>
        <v>94</v>
      </c>
    </row>
    <row r="13" spans="1:19" ht="33.75" customHeight="1" thickBot="1">
      <c r="A13" s="35"/>
      <c r="B13" s="60">
        <v>8</v>
      </c>
      <c r="C13" s="165" t="s">
        <v>95</v>
      </c>
      <c r="D13" s="49"/>
      <c r="E13" s="14"/>
      <c r="F13" s="14">
        <v>3</v>
      </c>
      <c r="G13" s="14">
        <v>39</v>
      </c>
      <c r="H13" s="14"/>
      <c r="I13" s="14"/>
      <c r="J13" s="14"/>
      <c r="K13" s="52"/>
      <c r="L13" s="65">
        <f t="shared" si="0"/>
        <v>3</v>
      </c>
      <c r="M13" s="116">
        <f t="shared" si="1"/>
        <v>39</v>
      </c>
      <c r="N13" s="49"/>
      <c r="O13" s="14">
        <v>3</v>
      </c>
      <c r="P13" s="14"/>
      <c r="Q13" s="52"/>
      <c r="R13" s="68">
        <f t="shared" si="2"/>
        <v>3</v>
      </c>
      <c r="S13" s="67">
        <f t="shared" si="3"/>
        <v>42</v>
      </c>
    </row>
    <row r="14" spans="1:19" ht="33.75" customHeight="1" thickBot="1">
      <c r="A14" s="35"/>
      <c r="B14" s="60">
        <v>9</v>
      </c>
      <c r="C14" s="165" t="s">
        <v>96</v>
      </c>
      <c r="D14" s="49"/>
      <c r="E14" s="14"/>
      <c r="F14" s="14"/>
      <c r="G14" s="14"/>
      <c r="H14" s="14"/>
      <c r="I14" s="14"/>
      <c r="J14" s="14"/>
      <c r="K14" s="52"/>
      <c r="L14" s="65">
        <f t="shared" si="0"/>
        <v>0</v>
      </c>
      <c r="M14" s="116">
        <f t="shared" si="1"/>
        <v>0</v>
      </c>
      <c r="N14" s="49">
        <v>2</v>
      </c>
      <c r="O14" s="14"/>
      <c r="P14" s="14"/>
      <c r="Q14" s="52"/>
      <c r="R14" s="68">
        <f t="shared" si="2"/>
        <v>2</v>
      </c>
      <c r="S14" s="67">
        <f t="shared" si="3"/>
        <v>2</v>
      </c>
    </row>
    <row r="15" spans="1:19" ht="33.75" customHeight="1" thickBot="1">
      <c r="A15" s="35"/>
      <c r="B15" s="60">
        <v>10</v>
      </c>
      <c r="C15" s="166" t="s">
        <v>97</v>
      </c>
      <c r="D15" s="49"/>
      <c r="E15" s="14"/>
      <c r="F15" s="14">
        <v>2</v>
      </c>
      <c r="G15" s="14">
        <v>23</v>
      </c>
      <c r="H15" s="14">
        <v>1</v>
      </c>
      <c r="I15" s="14">
        <v>7</v>
      </c>
      <c r="J15" s="14"/>
      <c r="K15" s="52"/>
      <c r="L15" s="65">
        <f t="shared" si="0"/>
        <v>3</v>
      </c>
      <c r="M15" s="116">
        <f t="shared" si="1"/>
        <v>30</v>
      </c>
      <c r="N15" s="49"/>
      <c r="O15" s="14"/>
      <c r="P15" s="14">
        <v>4</v>
      </c>
      <c r="Q15" s="52"/>
      <c r="R15" s="68">
        <f t="shared" si="2"/>
        <v>4</v>
      </c>
      <c r="S15" s="67">
        <f t="shared" si="3"/>
        <v>34</v>
      </c>
    </row>
    <row r="16" spans="1:19" ht="33.75" customHeight="1" thickBot="1">
      <c r="A16" s="35"/>
      <c r="B16" s="60">
        <v>11</v>
      </c>
      <c r="C16" s="171" t="s">
        <v>116</v>
      </c>
      <c r="D16" s="49"/>
      <c r="E16" s="14"/>
      <c r="F16" s="14"/>
      <c r="G16" s="14"/>
      <c r="H16" s="14" t="s">
        <v>98</v>
      </c>
      <c r="I16" s="14" t="s">
        <v>98</v>
      </c>
      <c r="J16" s="14"/>
      <c r="K16" s="52"/>
      <c r="L16" s="65">
        <f>SUM(D16,F16,H16,J16)</f>
        <v>0</v>
      </c>
      <c r="M16" s="65">
        <f>SUM(E16,G16,I16,K16)</f>
        <v>0</v>
      </c>
      <c r="N16" s="170">
        <v>12</v>
      </c>
      <c r="O16" s="170">
        <v>1</v>
      </c>
      <c r="P16" s="170"/>
      <c r="Q16" s="182"/>
      <c r="R16" s="68">
        <f t="shared" si="2"/>
        <v>13</v>
      </c>
      <c r="S16" s="67">
        <f t="shared" si="3"/>
        <v>13</v>
      </c>
    </row>
    <row r="17" spans="1:19" ht="33.75" customHeight="1" thickBot="1">
      <c r="A17" s="35"/>
      <c r="B17" s="60">
        <v>12</v>
      </c>
      <c r="C17" s="172" t="s">
        <v>102</v>
      </c>
      <c r="D17" s="49"/>
      <c r="E17" s="14"/>
      <c r="F17" s="14"/>
      <c r="G17" s="14"/>
      <c r="H17" s="14">
        <v>4</v>
      </c>
      <c r="I17" s="14">
        <v>26</v>
      </c>
      <c r="J17" s="14" t="s">
        <v>98</v>
      </c>
      <c r="K17" s="52" t="s">
        <v>98</v>
      </c>
      <c r="L17" s="65">
        <f>SUM(D17,F17,H17,J17)</f>
        <v>4</v>
      </c>
      <c r="M17" s="65">
        <f>SUM(E17,G17,I17,K17)</f>
        <v>26</v>
      </c>
      <c r="N17" s="170" t="s">
        <v>98</v>
      </c>
      <c r="O17" s="170" t="s">
        <v>98</v>
      </c>
      <c r="P17" s="170">
        <v>1</v>
      </c>
      <c r="Q17" s="182">
        <v>1</v>
      </c>
      <c r="R17" s="68">
        <f t="shared" si="2"/>
        <v>2</v>
      </c>
      <c r="S17" s="67">
        <f t="shared" si="3"/>
        <v>28</v>
      </c>
    </row>
    <row r="18" spans="1:19" ht="33.75" customHeight="1" thickBot="1">
      <c r="A18" s="35"/>
      <c r="B18" s="60">
        <v>13</v>
      </c>
      <c r="C18" s="172" t="s">
        <v>103</v>
      </c>
      <c r="D18" s="49"/>
      <c r="E18" s="14"/>
      <c r="F18" s="14"/>
      <c r="G18" s="14"/>
      <c r="H18" s="14"/>
      <c r="I18" s="14"/>
      <c r="J18" s="14"/>
      <c r="K18" s="52"/>
      <c r="L18" s="65">
        <f t="shared" si="0"/>
        <v>0</v>
      </c>
      <c r="M18" s="116">
        <f t="shared" si="1"/>
        <v>0</v>
      </c>
      <c r="N18" s="179"/>
      <c r="O18" s="179" t="s">
        <v>98</v>
      </c>
      <c r="P18" s="179">
        <v>4</v>
      </c>
      <c r="Q18" s="183">
        <v>1</v>
      </c>
      <c r="R18" s="68">
        <f t="shared" si="2"/>
        <v>5</v>
      </c>
      <c r="S18" s="67">
        <f t="shared" si="3"/>
        <v>5</v>
      </c>
    </row>
    <row r="19" spans="1:19" ht="33.75" customHeight="1" thickBot="1">
      <c r="A19" s="35"/>
      <c r="B19" s="60">
        <v>14</v>
      </c>
      <c r="C19" s="171" t="s">
        <v>104</v>
      </c>
      <c r="D19" s="49"/>
      <c r="E19" s="14"/>
      <c r="F19" s="14"/>
      <c r="G19" s="14"/>
      <c r="H19" s="14">
        <v>2</v>
      </c>
      <c r="I19" s="14">
        <v>25</v>
      </c>
      <c r="J19" s="14"/>
      <c r="K19" s="52"/>
      <c r="L19" s="65">
        <f t="shared" si="0"/>
        <v>2</v>
      </c>
      <c r="M19" s="116">
        <f t="shared" si="1"/>
        <v>25</v>
      </c>
      <c r="N19" s="170"/>
      <c r="O19" s="170"/>
      <c r="P19" s="170">
        <v>9</v>
      </c>
      <c r="Q19" s="182"/>
      <c r="R19" s="68">
        <f t="shared" si="2"/>
        <v>9</v>
      </c>
      <c r="S19" s="67">
        <f t="shared" si="3"/>
        <v>34</v>
      </c>
    </row>
    <row r="20" spans="1:19" ht="33.75" customHeight="1" thickBot="1">
      <c r="A20" s="35"/>
      <c r="B20" s="60">
        <v>15</v>
      </c>
      <c r="C20" s="173" t="s">
        <v>105</v>
      </c>
      <c r="D20" s="49">
        <v>4</v>
      </c>
      <c r="E20" s="14">
        <v>27</v>
      </c>
      <c r="F20" s="14">
        <v>10</v>
      </c>
      <c r="G20" s="14">
        <v>104</v>
      </c>
      <c r="H20" s="14">
        <v>1</v>
      </c>
      <c r="I20" s="14">
        <v>6</v>
      </c>
      <c r="J20" s="14"/>
      <c r="K20" s="52"/>
      <c r="L20" s="65">
        <f t="shared" si="0"/>
        <v>15</v>
      </c>
      <c r="M20" s="116">
        <f t="shared" si="1"/>
        <v>137</v>
      </c>
      <c r="N20" s="170" t="s">
        <v>98</v>
      </c>
      <c r="O20" s="170">
        <v>1</v>
      </c>
      <c r="P20" s="170"/>
      <c r="Q20" s="182"/>
      <c r="R20" s="68">
        <f t="shared" si="2"/>
        <v>1</v>
      </c>
      <c r="S20" s="67">
        <f t="shared" si="3"/>
        <v>138</v>
      </c>
    </row>
    <row r="21" spans="1:19" ht="33.75" customHeight="1" thickBot="1">
      <c r="A21" s="35"/>
      <c r="B21" s="60">
        <v>16</v>
      </c>
      <c r="C21" s="174" t="s">
        <v>106</v>
      </c>
      <c r="D21" s="49"/>
      <c r="E21" s="14"/>
      <c r="F21" s="14"/>
      <c r="G21" s="14"/>
      <c r="H21" s="14"/>
      <c r="I21" s="14"/>
      <c r="J21" s="14"/>
      <c r="K21" s="52"/>
      <c r="L21" s="65">
        <f t="shared" si="0"/>
        <v>0</v>
      </c>
      <c r="M21" s="116">
        <f t="shared" si="1"/>
        <v>0</v>
      </c>
      <c r="N21" s="179"/>
      <c r="O21" s="180">
        <v>1</v>
      </c>
      <c r="P21" s="180">
        <v>1</v>
      </c>
      <c r="Q21" s="180"/>
      <c r="R21" s="68">
        <f t="shared" si="2"/>
        <v>2</v>
      </c>
      <c r="S21" s="67">
        <f t="shared" si="3"/>
        <v>2</v>
      </c>
    </row>
    <row r="22" spans="1:19" ht="33.75" customHeight="1" thickBot="1">
      <c r="A22" s="35"/>
      <c r="B22" s="60">
        <v>17</v>
      </c>
      <c r="C22" s="174" t="s">
        <v>107</v>
      </c>
      <c r="D22" s="49"/>
      <c r="E22" s="14"/>
      <c r="F22" s="14">
        <v>3</v>
      </c>
      <c r="G22" s="14">
        <v>21</v>
      </c>
      <c r="H22" s="14"/>
      <c r="I22" s="14"/>
      <c r="J22" s="14"/>
      <c r="K22" s="52"/>
      <c r="L22" s="65">
        <f t="shared" si="0"/>
        <v>3</v>
      </c>
      <c r="M22" s="116">
        <f t="shared" si="1"/>
        <v>21</v>
      </c>
      <c r="N22" s="180"/>
      <c r="O22" s="180">
        <v>5</v>
      </c>
      <c r="P22" s="180">
        <v>1</v>
      </c>
      <c r="Q22" s="180" t="s">
        <v>98</v>
      </c>
      <c r="R22" s="68">
        <f t="shared" si="2"/>
        <v>6</v>
      </c>
      <c r="S22" s="67">
        <f t="shared" si="3"/>
        <v>27</v>
      </c>
    </row>
    <row r="23" spans="1:19" ht="33.75" customHeight="1" thickBot="1">
      <c r="A23" s="35"/>
      <c r="B23" s="60">
        <v>18</v>
      </c>
      <c r="C23" s="175" t="s">
        <v>108</v>
      </c>
      <c r="D23" s="49"/>
      <c r="E23" s="14"/>
      <c r="F23" s="14"/>
      <c r="G23" s="14"/>
      <c r="H23" s="14">
        <v>18</v>
      </c>
      <c r="I23" s="14">
        <v>186</v>
      </c>
      <c r="J23" s="14">
        <v>5</v>
      </c>
      <c r="K23" s="52">
        <v>47</v>
      </c>
      <c r="L23" s="65">
        <f t="shared" si="0"/>
        <v>23</v>
      </c>
      <c r="M23" s="116">
        <f t="shared" si="1"/>
        <v>233</v>
      </c>
      <c r="N23" s="170" t="s">
        <v>98</v>
      </c>
      <c r="O23" s="170" t="s">
        <v>98</v>
      </c>
      <c r="P23" s="170" t="s">
        <v>98</v>
      </c>
      <c r="Q23" s="182" t="s">
        <v>120</v>
      </c>
      <c r="R23" s="68">
        <f t="shared" si="2"/>
        <v>0</v>
      </c>
      <c r="S23" s="67">
        <f t="shared" si="3"/>
        <v>233</v>
      </c>
    </row>
    <row r="24" spans="1:19" ht="33.75" customHeight="1" thickBot="1">
      <c r="A24" s="35"/>
      <c r="B24" s="60">
        <v>19</v>
      </c>
      <c r="C24" s="176" t="s">
        <v>109</v>
      </c>
      <c r="D24" s="49"/>
      <c r="E24" s="14"/>
      <c r="F24" s="14"/>
      <c r="G24" s="14"/>
      <c r="H24" s="14">
        <v>2</v>
      </c>
      <c r="I24" s="14">
        <v>24</v>
      </c>
      <c r="J24" s="14" t="s">
        <v>98</v>
      </c>
      <c r="K24" s="52" t="s">
        <v>98</v>
      </c>
      <c r="L24" s="65">
        <f>SUM(D24,F24,H24,J24)</f>
        <v>2</v>
      </c>
      <c r="M24" s="116">
        <f>SUM(E24,G24,I24,K24)</f>
        <v>24</v>
      </c>
      <c r="N24" s="170"/>
      <c r="O24" s="170"/>
      <c r="P24" s="170"/>
      <c r="Q24" s="182"/>
      <c r="R24" s="68">
        <f t="shared" si="2"/>
        <v>0</v>
      </c>
      <c r="S24" s="67">
        <f t="shared" si="3"/>
        <v>24</v>
      </c>
    </row>
    <row r="25" spans="1:19" ht="33.75" customHeight="1" thickBot="1">
      <c r="A25" s="35"/>
      <c r="B25" s="60">
        <v>20</v>
      </c>
      <c r="C25" s="176" t="s">
        <v>110</v>
      </c>
      <c r="D25" s="49"/>
      <c r="E25" s="14"/>
      <c r="F25" s="14"/>
      <c r="G25" s="14"/>
      <c r="H25" s="14">
        <v>3</v>
      </c>
      <c r="I25" s="14">
        <v>32</v>
      </c>
      <c r="J25" s="14"/>
      <c r="K25" s="52"/>
      <c r="L25" s="65">
        <f t="shared" si="0"/>
        <v>3</v>
      </c>
      <c r="M25" s="116">
        <f>SUM(E25,G25,I25,K25)</f>
        <v>32</v>
      </c>
      <c r="N25" s="170"/>
      <c r="O25" s="170"/>
      <c r="P25" s="170"/>
      <c r="Q25" s="182"/>
      <c r="R25" s="68">
        <f t="shared" si="2"/>
        <v>0</v>
      </c>
      <c r="S25" s="67">
        <f>SUM(M25,R25)</f>
        <v>32</v>
      </c>
    </row>
    <row r="26" spans="1:19" ht="33.75" customHeight="1" thickBot="1">
      <c r="A26" s="35"/>
      <c r="B26" s="60">
        <v>21</v>
      </c>
      <c r="C26" s="176" t="s">
        <v>111</v>
      </c>
      <c r="D26" s="49"/>
      <c r="E26" s="14"/>
      <c r="F26" s="14"/>
      <c r="G26" s="14"/>
      <c r="H26" s="14"/>
      <c r="I26" s="14"/>
      <c r="J26" s="14">
        <v>1</v>
      </c>
      <c r="K26" s="52">
        <v>4</v>
      </c>
      <c r="L26" s="65">
        <f t="shared" si="0"/>
        <v>1</v>
      </c>
      <c r="M26" s="116">
        <f t="shared" si="1"/>
        <v>4</v>
      </c>
      <c r="N26" s="170"/>
      <c r="O26" s="170"/>
      <c r="P26" s="170"/>
      <c r="Q26" s="182"/>
      <c r="R26" s="68">
        <f t="shared" si="2"/>
        <v>0</v>
      </c>
      <c r="S26" s="67">
        <f t="shared" si="3"/>
        <v>4</v>
      </c>
    </row>
    <row r="27" spans="1:19" ht="33.75" customHeight="1" thickBot="1">
      <c r="A27" s="35"/>
      <c r="B27" s="60">
        <v>22</v>
      </c>
      <c r="C27" s="171" t="s">
        <v>112</v>
      </c>
      <c r="D27" s="49"/>
      <c r="E27" s="14"/>
      <c r="F27" s="14"/>
      <c r="G27" s="14"/>
      <c r="H27" s="14">
        <v>2</v>
      </c>
      <c r="I27" s="14">
        <v>14</v>
      </c>
      <c r="J27" s="14">
        <v>2</v>
      </c>
      <c r="K27" s="52">
        <v>19</v>
      </c>
      <c r="L27" s="65">
        <f t="shared" si="0"/>
        <v>4</v>
      </c>
      <c r="M27" s="116">
        <f t="shared" si="1"/>
        <v>33</v>
      </c>
      <c r="N27" s="170"/>
      <c r="O27" s="170"/>
      <c r="P27" s="170"/>
      <c r="Q27" s="182">
        <v>3</v>
      </c>
      <c r="R27" s="68">
        <f t="shared" si="2"/>
        <v>3</v>
      </c>
      <c r="S27" s="67">
        <f t="shared" si="3"/>
        <v>36</v>
      </c>
    </row>
    <row r="28" spans="1:19" ht="33.75" customHeight="1" thickBot="1">
      <c r="A28" s="35"/>
      <c r="B28" s="60">
        <v>23</v>
      </c>
      <c r="C28" s="171" t="s">
        <v>113</v>
      </c>
      <c r="D28" s="49"/>
      <c r="E28" s="14"/>
      <c r="F28" s="14"/>
      <c r="G28" s="14"/>
      <c r="H28" s="14">
        <v>6</v>
      </c>
      <c r="I28" s="14">
        <v>74</v>
      </c>
      <c r="J28" s="14" t="s">
        <v>98</v>
      </c>
      <c r="K28" s="52" t="s">
        <v>98</v>
      </c>
      <c r="L28" s="65">
        <f>SUM(D28,F28,H28,J28)</f>
        <v>6</v>
      </c>
      <c r="M28" s="65">
        <f>SUM(E28,G28,I28,K28)</f>
        <v>74</v>
      </c>
      <c r="N28" s="170" t="s">
        <v>98</v>
      </c>
      <c r="O28" s="170" t="s">
        <v>98</v>
      </c>
      <c r="P28" s="170">
        <v>1</v>
      </c>
      <c r="Q28" s="182" t="s">
        <v>98</v>
      </c>
      <c r="R28" s="68">
        <f t="shared" si="2"/>
        <v>1</v>
      </c>
      <c r="S28" s="67">
        <f t="shared" si="3"/>
        <v>75</v>
      </c>
    </row>
    <row r="29" spans="1:19" ht="33.75" customHeight="1" thickBot="1">
      <c r="A29" s="35"/>
      <c r="B29" s="60">
        <v>24</v>
      </c>
      <c r="C29" s="177" t="s">
        <v>114</v>
      </c>
      <c r="D29" s="49"/>
      <c r="E29" s="14"/>
      <c r="F29" s="14"/>
      <c r="G29" s="14"/>
      <c r="H29" s="14"/>
      <c r="I29" s="14"/>
      <c r="J29" s="14"/>
      <c r="K29" s="52"/>
      <c r="L29" s="65">
        <f t="shared" si="0"/>
        <v>0</v>
      </c>
      <c r="M29" s="116">
        <f t="shared" si="1"/>
        <v>0</v>
      </c>
      <c r="N29" s="170"/>
      <c r="O29" s="170">
        <v>2</v>
      </c>
      <c r="P29" s="170"/>
      <c r="Q29" s="182"/>
      <c r="R29" s="68">
        <f t="shared" si="2"/>
        <v>2</v>
      </c>
      <c r="S29" s="67">
        <f t="shared" si="3"/>
        <v>2</v>
      </c>
    </row>
    <row r="30" spans="1:19" ht="33.75" customHeight="1" thickBot="1">
      <c r="A30" s="35"/>
      <c r="B30" s="60">
        <v>25</v>
      </c>
      <c r="C30" s="164" t="s">
        <v>113</v>
      </c>
      <c r="D30" s="49"/>
      <c r="E30" s="14"/>
      <c r="F30" s="14"/>
      <c r="G30" s="14"/>
      <c r="H30" s="14">
        <v>6</v>
      </c>
      <c r="I30" s="14">
        <v>75</v>
      </c>
      <c r="J30" s="14"/>
      <c r="K30" s="52"/>
      <c r="L30" s="65">
        <f t="shared" si="0"/>
        <v>6</v>
      </c>
      <c r="M30" s="116">
        <f t="shared" si="1"/>
        <v>75</v>
      </c>
      <c r="N30" s="170"/>
      <c r="O30" s="170"/>
      <c r="P30" s="170">
        <v>1</v>
      </c>
      <c r="Q30" s="182"/>
      <c r="R30" s="68">
        <f t="shared" si="2"/>
        <v>1</v>
      </c>
      <c r="S30" s="67">
        <f t="shared" si="3"/>
        <v>76</v>
      </c>
    </row>
    <row r="31" spans="1:19" ht="33.75" customHeight="1" thickBot="1">
      <c r="A31" s="35"/>
      <c r="B31" s="60">
        <v>26</v>
      </c>
      <c r="C31" s="178" t="s">
        <v>115</v>
      </c>
      <c r="D31" s="49"/>
      <c r="E31" s="14"/>
      <c r="F31" s="14">
        <v>1</v>
      </c>
      <c r="G31" s="14">
        <v>8</v>
      </c>
      <c r="H31" s="14">
        <v>3</v>
      </c>
      <c r="I31" s="14">
        <v>98</v>
      </c>
      <c r="J31" s="14" t="s">
        <v>98</v>
      </c>
      <c r="K31" s="52" t="s">
        <v>98</v>
      </c>
      <c r="L31" s="65">
        <f>SUM(D31,F31,H31,J31)</f>
        <v>4</v>
      </c>
      <c r="M31" s="65">
        <f>SUM(E31,G31,I31,K31)</f>
        <v>106</v>
      </c>
      <c r="N31" s="170" t="s">
        <v>98</v>
      </c>
      <c r="O31" s="170" t="s">
        <v>98</v>
      </c>
      <c r="P31" s="170">
        <v>1</v>
      </c>
      <c r="Q31" s="182" t="s">
        <v>98</v>
      </c>
      <c r="R31" s="68">
        <f t="shared" si="2"/>
        <v>1</v>
      </c>
      <c r="S31" s="67">
        <f t="shared" si="3"/>
        <v>107</v>
      </c>
    </row>
    <row r="32" spans="1:19" ht="33.75" customHeight="1" thickBot="1">
      <c r="A32" s="35"/>
      <c r="B32" s="60">
        <v>27</v>
      </c>
      <c r="C32" s="181" t="s">
        <v>117</v>
      </c>
      <c r="D32" s="168">
        <v>9</v>
      </c>
      <c r="E32" s="169">
        <v>62</v>
      </c>
      <c r="F32" s="169"/>
      <c r="G32" s="170"/>
      <c r="H32" s="169"/>
      <c r="I32" s="170"/>
      <c r="J32" s="170"/>
      <c r="K32" s="170"/>
      <c r="L32" s="65">
        <f t="shared" si="0"/>
        <v>9</v>
      </c>
      <c r="M32" s="116">
        <f t="shared" si="1"/>
        <v>62</v>
      </c>
      <c r="N32" s="49"/>
      <c r="O32" s="14"/>
      <c r="P32" s="14"/>
      <c r="Q32" s="52"/>
      <c r="R32" s="68">
        <f t="shared" si="2"/>
        <v>0</v>
      </c>
      <c r="S32" s="67">
        <f t="shared" si="3"/>
        <v>62</v>
      </c>
    </row>
    <row r="33" spans="1:19" ht="33.75" customHeight="1" thickBot="1">
      <c r="A33" s="35"/>
      <c r="B33" s="60">
        <v>28</v>
      </c>
      <c r="C33" s="166" t="s">
        <v>118</v>
      </c>
      <c r="D33" s="184"/>
      <c r="E33" s="185"/>
      <c r="F33" s="185"/>
      <c r="G33" s="185"/>
      <c r="H33" s="185">
        <v>8</v>
      </c>
      <c r="I33" s="185">
        <v>120</v>
      </c>
      <c r="J33" s="185"/>
      <c r="K33" s="185"/>
      <c r="L33" s="65">
        <f t="shared" si="0"/>
        <v>8</v>
      </c>
      <c r="M33" s="116">
        <f t="shared" si="1"/>
        <v>120</v>
      </c>
      <c r="N33" s="49"/>
      <c r="O33" s="14"/>
      <c r="P33" s="14"/>
      <c r="Q33" s="52"/>
      <c r="R33" s="68">
        <f t="shared" si="2"/>
        <v>0</v>
      </c>
      <c r="S33" s="67">
        <f t="shared" si="3"/>
        <v>120</v>
      </c>
    </row>
    <row r="34" spans="1:19" ht="33.75" customHeight="1" thickBot="1">
      <c r="A34" s="35"/>
      <c r="B34" s="60">
        <v>29</v>
      </c>
      <c r="C34" s="166" t="s">
        <v>119</v>
      </c>
      <c r="D34" s="168"/>
      <c r="E34" s="169"/>
      <c r="F34" s="169"/>
      <c r="G34" s="170"/>
      <c r="H34" s="169">
        <v>7</v>
      </c>
      <c r="I34" s="170">
        <v>40</v>
      </c>
      <c r="J34" s="170"/>
      <c r="K34" s="170"/>
      <c r="L34" s="65">
        <f t="shared" si="0"/>
        <v>7</v>
      </c>
      <c r="M34" s="116">
        <f t="shared" si="1"/>
        <v>40</v>
      </c>
      <c r="N34" s="49"/>
      <c r="O34" s="14"/>
      <c r="P34" s="14">
        <v>1</v>
      </c>
      <c r="Q34" s="52"/>
      <c r="R34" s="68">
        <f t="shared" si="2"/>
        <v>1</v>
      </c>
      <c r="S34" s="67">
        <f t="shared" si="3"/>
        <v>41</v>
      </c>
    </row>
    <row r="35" spans="1:19" ht="41.25" customHeight="1" thickBot="1">
      <c r="A35" s="35"/>
      <c r="B35" s="60">
        <v>30</v>
      </c>
      <c r="C35" s="166" t="s">
        <v>121</v>
      </c>
      <c r="D35" s="49"/>
      <c r="E35" s="14"/>
      <c r="F35" s="14"/>
      <c r="G35" s="14"/>
      <c r="H35" s="14"/>
      <c r="I35" s="14"/>
      <c r="J35" s="14"/>
      <c r="K35" s="52"/>
      <c r="L35" s="65">
        <f t="shared" si="0"/>
        <v>0</v>
      </c>
      <c r="M35" s="116">
        <f t="shared" si="1"/>
        <v>0</v>
      </c>
      <c r="N35" s="49">
        <v>418</v>
      </c>
      <c r="O35" s="14"/>
      <c r="P35" s="14"/>
      <c r="Q35" s="52"/>
      <c r="R35" s="68">
        <f t="shared" si="2"/>
        <v>418</v>
      </c>
      <c r="S35" s="67">
        <f t="shared" si="3"/>
        <v>418</v>
      </c>
    </row>
    <row r="36" spans="1:19" ht="33.75" customHeight="1" thickBot="1">
      <c r="A36" s="35"/>
      <c r="B36" s="60">
        <v>31</v>
      </c>
      <c r="C36" s="166" t="s">
        <v>124</v>
      </c>
      <c r="D36" s="49"/>
      <c r="E36" s="14"/>
      <c r="F36" s="14"/>
      <c r="G36" s="14"/>
      <c r="H36" s="14"/>
      <c r="I36" s="14"/>
      <c r="J36" s="14"/>
      <c r="K36" s="52"/>
      <c r="L36" s="65">
        <f t="shared" si="0"/>
        <v>0</v>
      </c>
      <c r="M36" s="116">
        <f t="shared" si="1"/>
        <v>0</v>
      </c>
      <c r="N36" s="49">
        <v>1</v>
      </c>
      <c r="O36" s="14"/>
      <c r="P36" s="14"/>
      <c r="Q36" s="52"/>
      <c r="R36" s="68">
        <f t="shared" si="2"/>
        <v>1</v>
      </c>
      <c r="S36" s="67">
        <f t="shared" si="3"/>
        <v>1</v>
      </c>
    </row>
    <row r="37" spans="1:19" ht="33.75" customHeight="1" thickBot="1">
      <c r="A37" s="35"/>
      <c r="B37" s="60">
        <v>32</v>
      </c>
      <c r="C37" s="166" t="s">
        <v>125</v>
      </c>
      <c r="D37" s="49"/>
      <c r="E37" s="14"/>
      <c r="F37" s="14">
        <v>19</v>
      </c>
      <c r="G37" s="14">
        <v>70</v>
      </c>
      <c r="H37" s="14"/>
      <c r="I37" s="14"/>
      <c r="J37" s="14"/>
      <c r="K37" s="52"/>
      <c r="L37" s="65">
        <f t="shared" si="0"/>
        <v>19</v>
      </c>
      <c r="M37" s="116">
        <f t="shared" si="1"/>
        <v>70</v>
      </c>
      <c r="N37" s="49"/>
      <c r="O37" s="14">
        <v>9</v>
      </c>
      <c r="P37" s="14"/>
      <c r="Q37" s="52"/>
      <c r="R37" s="68">
        <f t="shared" si="2"/>
        <v>9</v>
      </c>
      <c r="S37" s="67">
        <f t="shared" si="3"/>
        <v>79</v>
      </c>
    </row>
    <row r="38" spans="1:19" ht="52.5" customHeight="1" thickBot="1">
      <c r="A38" s="35"/>
      <c r="B38" s="60">
        <v>33</v>
      </c>
      <c r="C38" s="166" t="s">
        <v>126</v>
      </c>
      <c r="D38" s="49"/>
      <c r="E38" s="14"/>
      <c r="F38" s="14">
        <v>6</v>
      </c>
      <c r="G38" s="14">
        <v>22</v>
      </c>
      <c r="H38" s="14"/>
      <c r="I38" s="14"/>
      <c r="J38" s="14"/>
      <c r="K38" s="52"/>
      <c r="L38" s="65">
        <f t="shared" si="0"/>
        <v>6</v>
      </c>
      <c r="M38" s="116">
        <f t="shared" si="1"/>
        <v>22</v>
      </c>
      <c r="N38" s="49"/>
      <c r="O38" s="14">
        <v>6</v>
      </c>
      <c r="P38" s="14"/>
      <c r="Q38" s="52"/>
      <c r="R38" s="68">
        <f t="shared" si="2"/>
        <v>6</v>
      </c>
      <c r="S38" s="67">
        <f t="shared" si="3"/>
        <v>28</v>
      </c>
    </row>
    <row r="39" spans="1:19" ht="33.75" customHeight="1" thickBot="1">
      <c r="A39" s="35"/>
      <c r="B39" s="60">
        <v>34</v>
      </c>
      <c r="C39" s="166" t="s">
        <v>127</v>
      </c>
      <c r="D39" s="49"/>
      <c r="E39" s="14"/>
      <c r="F39" s="14">
        <v>51</v>
      </c>
      <c r="G39" s="14">
        <v>200</v>
      </c>
      <c r="H39" s="14"/>
      <c r="I39" s="14"/>
      <c r="J39" s="14"/>
      <c r="K39" s="52"/>
      <c r="L39" s="65">
        <f t="shared" si="0"/>
        <v>51</v>
      </c>
      <c r="M39" s="116">
        <f t="shared" si="1"/>
        <v>200</v>
      </c>
      <c r="N39" s="49"/>
      <c r="O39" s="14">
        <v>15</v>
      </c>
      <c r="P39" s="14"/>
      <c r="Q39" s="52"/>
      <c r="R39" s="68">
        <f t="shared" si="2"/>
        <v>15</v>
      </c>
      <c r="S39" s="67">
        <f t="shared" si="3"/>
        <v>215</v>
      </c>
    </row>
    <row r="40" spans="1:19" ht="33.75" customHeight="1" thickBot="1">
      <c r="A40" s="35"/>
      <c r="B40" s="60">
        <v>35</v>
      </c>
      <c r="C40" s="166" t="s">
        <v>128</v>
      </c>
      <c r="D40" s="49"/>
      <c r="E40" s="14"/>
      <c r="F40" s="14">
        <v>17</v>
      </c>
      <c r="G40" s="14">
        <v>63</v>
      </c>
      <c r="H40" s="14"/>
      <c r="I40" s="14"/>
      <c r="J40" s="14"/>
      <c r="K40" s="52"/>
      <c r="L40" s="65">
        <f t="shared" si="0"/>
        <v>17</v>
      </c>
      <c r="M40" s="116">
        <f t="shared" si="1"/>
        <v>63</v>
      </c>
      <c r="N40" s="49"/>
      <c r="O40" s="14">
        <v>1</v>
      </c>
      <c r="P40" s="14"/>
      <c r="Q40" s="52"/>
      <c r="R40" s="68">
        <f t="shared" si="2"/>
        <v>1</v>
      </c>
      <c r="S40" s="67">
        <f t="shared" si="3"/>
        <v>64</v>
      </c>
    </row>
    <row r="41" spans="1:19" ht="39.75" customHeight="1" thickBot="1">
      <c r="A41" s="35"/>
      <c r="B41" s="60">
        <v>36</v>
      </c>
      <c r="C41" s="166" t="s">
        <v>135</v>
      </c>
      <c r="D41" s="49"/>
      <c r="E41" s="14"/>
      <c r="F41" s="14">
        <v>12</v>
      </c>
      <c r="G41" s="14">
        <v>52</v>
      </c>
      <c r="H41" s="14"/>
      <c r="I41" s="14"/>
      <c r="J41" s="14"/>
      <c r="K41" s="52"/>
      <c r="L41" s="65">
        <f t="shared" si="0"/>
        <v>12</v>
      </c>
      <c r="M41" s="116">
        <f t="shared" si="1"/>
        <v>52</v>
      </c>
      <c r="N41" s="49"/>
      <c r="O41" s="14">
        <v>22</v>
      </c>
      <c r="P41" s="14"/>
      <c r="Q41" s="52"/>
      <c r="R41" s="68">
        <f t="shared" si="2"/>
        <v>22</v>
      </c>
      <c r="S41" s="67">
        <f t="shared" si="3"/>
        <v>74</v>
      </c>
    </row>
    <row r="42" spans="1:19" ht="40.5" customHeight="1" thickBot="1">
      <c r="A42" s="35"/>
      <c r="B42" s="60">
        <v>37</v>
      </c>
      <c r="C42" s="166" t="s">
        <v>129</v>
      </c>
      <c r="D42" s="49"/>
      <c r="E42" s="14"/>
      <c r="F42" s="14">
        <v>13</v>
      </c>
      <c r="G42" s="14">
        <v>42</v>
      </c>
      <c r="H42" s="14"/>
      <c r="I42" s="14"/>
      <c r="J42" s="14"/>
      <c r="K42" s="52"/>
      <c r="L42" s="65">
        <f t="shared" si="0"/>
        <v>13</v>
      </c>
      <c r="M42" s="116">
        <f t="shared" si="1"/>
        <v>42</v>
      </c>
      <c r="N42" s="49"/>
      <c r="O42" s="14">
        <v>47</v>
      </c>
      <c r="P42" s="14"/>
      <c r="Q42" s="52"/>
      <c r="R42" s="68">
        <f t="shared" si="2"/>
        <v>47</v>
      </c>
      <c r="S42" s="67">
        <f t="shared" si="3"/>
        <v>89</v>
      </c>
    </row>
    <row r="43" spans="1:19" ht="43.5" customHeight="1" thickBot="1">
      <c r="A43" s="35"/>
      <c r="B43" s="60">
        <v>38</v>
      </c>
      <c r="C43" s="166" t="s">
        <v>122</v>
      </c>
      <c r="D43" s="49"/>
      <c r="E43" s="14"/>
      <c r="F43" s="14">
        <v>5</v>
      </c>
      <c r="G43" s="14">
        <v>18</v>
      </c>
      <c r="H43" s="14"/>
      <c r="I43" s="14"/>
      <c r="J43" s="14"/>
      <c r="K43" s="52"/>
      <c r="L43" s="65">
        <f t="shared" si="0"/>
        <v>5</v>
      </c>
      <c r="M43" s="116">
        <f t="shared" si="1"/>
        <v>18</v>
      </c>
      <c r="N43" s="49"/>
      <c r="O43" s="14">
        <v>2</v>
      </c>
      <c r="P43" s="14"/>
      <c r="Q43" s="52"/>
      <c r="R43" s="68">
        <f t="shared" si="2"/>
        <v>2</v>
      </c>
      <c r="S43" s="67">
        <f t="shared" si="3"/>
        <v>20</v>
      </c>
    </row>
    <row r="44" spans="1:19" ht="47.25" customHeight="1" thickBot="1">
      <c r="A44" s="35"/>
      <c r="B44" s="60">
        <v>39</v>
      </c>
      <c r="C44" s="166" t="s">
        <v>130</v>
      </c>
      <c r="D44" s="49"/>
      <c r="E44" s="14"/>
      <c r="F44" s="14">
        <v>33</v>
      </c>
      <c r="G44" s="14">
        <v>121</v>
      </c>
      <c r="H44" s="14"/>
      <c r="I44" s="14"/>
      <c r="J44" s="14"/>
      <c r="K44" s="52"/>
      <c r="L44" s="65">
        <f t="shared" si="0"/>
        <v>33</v>
      </c>
      <c r="M44" s="116">
        <f t="shared" si="1"/>
        <v>121</v>
      </c>
      <c r="N44" s="49"/>
      <c r="O44" s="14">
        <v>19</v>
      </c>
      <c r="P44" s="14"/>
      <c r="Q44" s="52"/>
      <c r="R44" s="68">
        <f t="shared" si="2"/>
        <v>19</v>
      </c>
      <c r="S44" s="67">
        <f t="shared" si="3"/>
        <v>140</v>
      </c>
    </row>
    <row r="45" spans="1:19" ht="40.5" customHeight="1" thickBot="1">
      <c r="A45" s="35"/>
      <c r="B45" s="60">
        <v>40</v>
      </c>
      <c r="C45" s="166" t="s">
        <v>123</v>
      </c>
      <c r="D45" s="49"/>
      <c r="E45" s="14"/>
      <c r="F45" s="14">
        <v>5</v>
      </c>
      <c r="G45" s="14">
        <v>21</v>
      </c>
      <c r="H45" s="14"/>
      <c r="I45" s="14"/>
      <c r="J45" s="14"/>
      <c r="K45" s="52"/>
      <c r="L45" s="65">
        <f t="shared" si="0"/>
        <v>5</v>
      </c>
      <c r="M45" s="116">
        <f t="shared" si="1"/>
        <v>21</v>
      </c>
      <c r="N45" s="49"/>
      <c r="O45" s="14">
        <v>15</v>
      </c>
      <c r="P45" s="14"/>
      <c r="Q45" s="52"/>
      <c r="R45" s="68">
        <f t="shared" si="2"/>
        <v>15</v>
      </c>
      <c r="S45" s="67">
        <f t="shared" si="3"/>
        <v>36</v>
      </c>
    </row>
    <row r="46" spans="1:19" ht="48" customHeight="1" thickBot="1">
      <c r="A46" s="35"/>
      <c r="B46" s="60">
        <v>41</v>
      </c>
      <c r="C46" s="166" t="s">
        <v>131</v>
      </c>
      <c r="D46" s="49"/>
      <c r="E46" s="14"/>
      <c r="F46" s="14">
        <v>3</v>
      </c>
      <c r="G46" s="14">
        <v>13</v>
      </c>
      <c r="H46" s="14"/>
      <c r="I46" s="14"/>
      <c r="J46" s="14"/>
      <c r="K46" s="52"/>
      <c r="L46" s="65">
        <f t="shared" si="0"/>
        <v>3</v>
      </c>
      <c r="M46" s="116">
        <f t="shared" si="1"/>
        <v>13</v>
      </c>
      <c r="N46" s="49"/>
      <c r="O46" s="14"/>
      <c r="P46" s="14"/>
      <c r="Q46" s="52"/>
      <c r="R46" s="68">
        <f t="shared" si="2"/>
        <v>0</v>
      </c>
      <c r="S46" s="67">
        <f t="shared" si="3"/>
        <v>13</v>
      </c>
    </row>
    <row r="47" spans="1:19" ht="33.75" customHeight="1" thickBot="1">
      <c r="A47" s="35"/>
      <c r="B47" s="60">
        <v>42</v>
      </c>
      <c r="C47" s="166" t="s">
        <v>132</v>
      </c>
      <c r="D47" s="49"/>
      <c r="E47" s="14"/>
      <c r="F47" s="14"/>
      <c r="G47" s="14"/>
      <c r="H47" s="14"/>
      <c r="I47" s="14"/>
      <c r="J47" s="14"/>
      <c r="K47" s="52"/>
      <c r="L47" s="65">
        <f t="shared" si="0"/>
        <v>0</v>
      </c>
      <c r="M47" s="116">
        <f t="shared" si="1"/>
        <v>0</v>
      </c>
      <c r="N47" s="49">
        <v>4</v>
      </c>
      <c r="O47" s="14"/>
      <c r="P47" s="14"/>
      <c r="Q47" s="52"/>
      <c r="R47" s="68">
        <f t="shared" si="2"/>
        <v>4</v>
      </c>
      <c r="S47" s="67">
        <f t="shared" si="3"/>
        <v>4</v>
      </c>
    </row>
    <row r="48" spans="1:19" ht="38.25" customHeight="1" thickBot="1">
      <c r="A48" s="35"/>
      <c r="B48" s="60">
        <v>43</v>
      </c>
      <c r="C48" s="166" t="s">
        <v>133</v>
      </c>
      <c r="D48" s="49">
        <v>1</v>
      </c>
      <c r="E48" s="14">
        <v>5</v>
      </c>
      <c r="F48" s="14"/>
      <c r="G48" s="14"/>
      <c r="H48" s="14"/>
      <c r="I48" s="14"/>
      <c r="J48" s="14"/>
      <c r="K48" s="52"/>
      <c r="L48" s="65">
        <f t="shared" si="0"/>
        <v>1</v>
      </c>
      <c r="M48" s="116">
        <f t="shared" si="1"/>
        <v>5</v>
      </c>
      <c r="N48" s="49"/>
      <c r="O48" s="14"/>
      <c r="P48" s="14"/>
      <c r="Q48" s="52"/>
      <c r="R48" s="68">
        <f t="shared" si="2"/>
        <v>0</v>
      </c>
      <c r="S48" s="67">
        <f t="shared" si="3"/>
        <v>5</v>
      </c>
    </row>
    <row r="49" spans="1:19" ht="42" customHeight="1" thickBot="1">
      <c r="A49" s="35"/>
      <c r="B49" s="60">
        <v>44</v>
      </c>
      <c r="C49" s="166" t="s">
        <v>134</v>
      </c>
      <c r="D49" s="49">
        <v>1</v>
      </c>
      <c r="E49" s="14">
        <v>5</v>
      </c>
      <c r="F49" s="14"/>
      <c r="G49" s="14"/>
      <c r="H49" s="14"/>
      <c r="I49" s="14"/>
      <c r="J49" s="14"/>
      <c r="K49" s="52"/>
      <c r="L49" s="65">
        <f t="shared" si="0"/>
        <v>1</v>
      </c>
      <c r="M49" s="116">
        <f t="shared" si="1"/>
        <v>5</v>
      </c>
      <c r="N49" s="49"/>
      <c r="O49" s="14"/>
      <c r="P49" s="14"/>
      <c r="Q49" s="52"/>
      <c r="R49" s="68">
        <f t="shared" si="2"/>
        <v>0</v>
      </c>
      <c r="S49" s="67">
        <f t="shared" si="3"/>
        <v>5</v>
      </c>
    </row>
    <row r="50" spans="1:19" ht="33.75" customHeight="1" thickBot="1">
      <c r="A50" s="35"/>
      <c r="B50" s="85"/>
      <c r="C50" s="61" t="s">
        <v>56</v>
      </c>
      <c r="D50" s="55">
        <f aca="true" t="shared" si="4" ref="D50:K50">SUM(D6:D49)</f>
        <v>65</v>
      </c>
      <c r="E50" s="55">
        <f t="shared" si="4"/>
        <v>392</v>
      </c>
      <c r="F50" s="55">
        <f t="shared" si="4"/>
        <v>321</v>
      </c>
      <c r="G50" s="55">
        <f t="shared" si="4"/>
        <v>2807</v>
      </c>
      <c r="H50" s="55">
        <f t="shared" si="4"/>
        <v>63</v>
      </c>
      <c r="I50" s="55">
        <f t="shared" si="4"/>
        <v>727</v>
      </c>
      <c r="J50" s="55">
        <f t="shared" si="4"/>
        <v>8</v>
      </c>
      <c r="K50" s="55">
        <f t="shared" si="4"/>
        <v>70</v>
      </c>
      <c r="L50" s="118">
        <f t="shared" si="0"/>
        <v>457</v>
      </c>
      <c r="M50" s="118">
        <f t="shared" si="1"/>
        <v>3996</v>
      </c>
      <c r="N50" s="55">
        <f>SUM(N6:N49)</f>
        <v>463</v>
      </c>
      <c r="O50" s="55">
        <f>SUM(O6:O49)</f>
        <v>167</v>
      </c>
      <c r="P50" s="55">
        <f>SUM(P6:P49)</f>
        <v>24</v>
      </c>
      <c r="Q50" s="55">
        <f>SUM(Q6:Q49)</f>
        <v>5</v>
      </c>
      <c r="R50" s="119">
        <f t="shared" si="2"/>
        <v>659</v>
      </c>
      <c r="S50" s="120">
        <f>SUM(M50+R50)</f>
        <v>4655</v>
      </c>
    </row>
    <row r="51" spans="1:17" ht="33.75" customHeight="1">
      <c r="A51" s="3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6" ht="33.75" customHeight="1">
      <c r="A52" s="35"/>
      <c r="C52" s="12"/>
      <c r="D52" s="273"/>
      <c r="E52" s="273"/>
      <c r="F52" s="273"/>
      <c r="G52" s="273"/>
      <c r="H52" s="273"/>
      <c r="I52" s="273"/>
      <c r="J52" s="273"/>
      <c r="K52" s="273"/>
      <c r="L52" s="275"/>
      <c r="M52" s="275"/>
      <c r="N52" s="274"/>
      <c r="O52" s="274"/>
      <c r="P52" s="11"/>
    </row>
    <row r="53" spans="1:16" ht="33.75" customHeight="1">
      <c r="A53" s="35"/>
      <c r="C53" s="12"/>
      <c r="D53" s="276"/>
      <c r="E53" s="276"/>
      <c r="F53" s="273"/>
      <c r="G53" s="273"/>
      <c r="H53" s="273"/>
      <c r="I53" s="273"/>
      <c r="J53" s="273"/>
      <c r="K53" s="273"/>
      <c r="L53" s="275"/>
      <c r="M53" s="275"/>
      <c r="N53" s="274"/>
      <c r="O53" s="274"/>
      <c r="P53" s="11"/>
    </row>
    <row r="54" spans="1:16" ht="33.75" customHeight="1">
      <c r="A54" s="35"/>
      <c r="C54" s="12"/>
      <c r="D54" s="273"/>
      <c r="E54" s="273"/>
      <c r="F54" s="273"/>
      <c r="G54" s="273"/>
      <c r="H54" s="273"/>
      <c r="I54" s="273"/>
      <c r="J54" s="273"/>
      <c r="K54" s="273"/>
      <c r="L54" s="275"/>
      <c r="M54" s="275"/>
      <c r="N54" s="274"/>
      <c r="O54" s="274"/>
      <c r="P54" s="11"/>
    </row>
    <row r="55" spans="1:16" ht="33.75" customHeight="1">
      <c r="A55" s="35"/>
      <c r="C55" s="12"/>
      <c r="D55" s="273"/>
      <c r="E55" s="273"/>
      <c r="F55" s="273"/>
      <c r="G55" s="273"/>
      <c r="H55" s="273"/>
      <c r="I55" s="273"/>
      <c r="J55" s="273"/>
      <c r="K55" s="273"/>
      <c r="L55" s="275"/>
      <c r="M55" s="275"/>
      <c r="N55" s="274"/>
      <c r="O55" s="274"/>
      <c r="P55" s="11"/>
    </row>
    <row r="56" spans="1:16" ht="24.75" customHeight="1">
      <c r="A56" s="35"/>
      <c r="C56" s="12"/>
      <c r="D56" s="273"/>
      <c r="E56" s="273"/>
      <c r="F56" s="273"/>
      <c r="G56" s="273"/>
      <c r="H56" s="273"/>
      <c r="I56" s="273"/>
      <c r="J56" s="273"/>
      <c r="K56" s="273"/>
      <c r="L56" s="275"/>
      <c r="M56" s="275"/>
      <c r="N56" s="274"/>
      <c r="O56" s="274"/>
      <c r="P56" s="11"/>
    </row>
    <row r="57" spans="3:16" ht="12.75">
      <c r="C57" s="12"/>
      <c r="D57" s="273"/>
      <c r="E57" s="273"/>
      <c r="F57" s="273"/>
      <c r="G57" s="273"/>
      <c r="H57" s="273"/>
      <c r="I57" s="273"/>
      <c r="J57" s="273"/>
      <c r="K57" s="273"/>
      <c r="L57" s="275"/>
      <c r="M57" s="275"/>
      <c r="N57" s="274"/>
      <c r="O57" s="274"/>
      <c r="P57" s="11"/>
    </row>
    <row r="58" spans="3:16" ht="12.75">
      <c r="C58" s="12"/>
      <c r="D58" s="273"/>
      <c r="E58" s="273"/>
      <c r="F58" s="273"/>
      <c r="G58" s="273"/>
      <c r="H58" s="273"/>
      <c r="I58" s="273"/>
      <c r="J58" s="273"/>
      <c r="K58" s="273"/>
      <c r="L58" s="275"/>
      <c r="M58" s="275"/>
      <c r="N58" s="274"/>
      <c r="O58" s="274"/>
      <c r="P58" s="11"/>
    </row>
    <row r="59" spans="3:16" ht="12.75">
      <c r="C59" s="12"/>
      <c r="D59" s="273"/>
      <c r="E59" s="273"/>
      <c r="F59" s="273"/>
      <c r="G59" s="273"/>
      <c r="H59" s="273"/>
      <c r="I59" s="273"/>
      <c r="J59" s="273"/>
      <c r="K59" s="273"/>
      <c r="L59" s="275"/>
      <c r="M59" s="275"/>
      <c r="N59" s="274"/>
      <c r="O59" s="274"/>
      <c r="P59" s="11"/>
    </row>
    <row r="60" spans="3:16" ht="12.75">
      <c r="C60" s="12"/>
      <c r="D60" s="276"/>
      <c r="E60" s="276"/>
      <c r="F60" s="276"/>
      <c r="G60" s="276"/>
      <c r="H60" s="276"/>
      <c r="I60" s="276"/>
      <c r="J60" s="276"/>
      <c r="K60" s="276"/>
      <c r="L60" s="275"/>
      <c r="M60" s="275"/>
      <c r="N60" s="275"/>
      <c r="O60" s="275"/>
      <c r="P60" s="11"/>
    </row>
    <row r="61" spans="3:16" ht="12.75">
      <c r="C61" s="12"/>
      <c r="D61" s="273"/>
      <c r="E61" s="273"/>
      <c r="F61" s="273"/>
      <c r="G61" s="273"/>
      <c r="H61" s="273"/>
      <c r="I61" s="273"/>
      <c r="J61" s="273"/>
      <c r="K61" s="273"/>
      <c r="L61" s="275"/>
      <c r="M61" s="275"/>
      <c r="N61" s="274"/>
      <c r="O61" s="274"/>
      <c r="P61" s="11"/>
    </row>
    <row r="62" spans="3:16" ht="12.75">
      <c r="C62" s="12"/>
      <c r="D62" s="273"/>
      <c r="E62" s="273"/>
      <c r="F62" s="273"/>
      <c r="G62" s="273"/>
      <c r="H62" s="273"/>
      <c r="I62" s="273"/>
      <c r="J62" s="273"/>
      <c r="K62" s="273"/>
      <c r="L62" s="275"/>
      <c r="M62" s="275"/>
      <c r="N62" s="274"/>
      <c r="O62" s="274"/>
      <c r="P62" s="11"/>
    </row>
    <row r="63" spans="3:16" ht="12.75">
      <c r="C63" s="12"/>
      <c r="D63" s="273"/>
      <c r="E63" s="273"/>
      <c r="F63" s="273"/>
      <c r="G63" s="273"/>
      <c r="H63" s="273"/>
      <c r="I63" s="273"/>
      <c r="J63" s="273"/>
      <c r="K63" s="273"/>
      <c r="L63" s="275"/>
      <c r="M63" s="275"/>
      <c r="N63" s="274"/>
      <c r="O63" s="274"/>
      <c r="P63" s="11"/>
    </row>
    <row r="64" spans="3:16" ht="12.75">
      <c r="C64" s="12"/>
      <c r="D64" s="273"/>
      <c r="E64" s="273"/>
      <c r="F64" s="273"/>
      <c r="G64" s="273"/>
      <c r="H64" s="273"/>
      <c r="I64" s="273"/>
      <c r="J64" s="273"/>
      <c r="K64" s="273"/>
      <c r="L64" s="275"/>
      <c r="M64" s="275"/>
      <c r="N64" s="274"/>
      <c r="O64" s="274"/>
      <c r="P64" s="11"/>
    </row>
    <row r="65" spans="3:16" ht="12.75">
      <c r="C65" s="12"/>
      <c r="D65" s="273"/>
      <c r="E65" s="273"/>
      <c r="F65" s="273"/>
      <c r="G65" s="273"/>
      <c r="H65" s="273"/>
      <c r="I65" s="273"/>
      <c r="J65" s="273"/>
      <c r="K65" s="273"/>
      <c r="L65" s="275"/>
      <c r="M65" s="275"/>
      <c r="N65" s="274"/>
      <c r="O65" s="274"/>
      <c r="P65" s="11"/>
    </row>
    <row r="66" spans="3:16" ht="12.75">
      <c r="C66" s="12"/>
      <c r="D66" s="273"/>
      <c r="E66" s="273"/>
      <c r="F66" s="273"/>
      <c r="G66" s="273"/>
      <c r="H66" s="273"/>
      <c r="I66" s="273"/>
      <c r="J66" s="273"/>
      <c r="K66" s="273"/>
      <c r="L66" s="274"/>
      <c r="M66" s="274"/>
      <c r="N66" s="275"/>
      <c r="O66" s="275"/>
      <c r="P66" s="11"/>
    </row>
    <row r="67" spans="3:16" ht="12.75">
      <c r="C67" s="12"/>
      <c r="D67" s="273"/>
      <c r="E67" s="273"/>
      <c r="F67" s="273"/>
      <c r="G67" s="273"/>
      <c r="H67" s="273"/>
      <c r="I67" s="273"/>
      <c r="J67" s="273"/>
      <c r="K67" s="273"/>
      <c r="L67" s="275"/>
      <c r="M67" s="275"/>
      <c r="N67" s="274"/>
      <c r="O67" s="274"/>
      <c r="P67" s="11"/>
    </row>
    <row r="68" spans="3:16" ht="12.75">
      <c r="C68" s="4"/>
      <c r="D68" s="274"/>
      <c r="E68" s="274"/>
      <c r="F68" s="274"/>
      <c r="G68" s="274"/>
      <c r="H68" s="274"/>
      <c r="I68" s="274"/>
      <c r="J68" s="274"/>
      <c r="K68" s="274"/>
      <c r="L68" s="275"/>
      <c r="M68" s="275"/>
      <c r="N68" s="274"/>
      <c r="O68" s="274"/>
      <c r="P68" s="11"/>
    </row>
    <row r="69" spans="3:9" ht="12.75">
      <c r="C69" s="4"/>
      <c r="D69" s="4"/>
      <c r="E69" s="4"/>
      <c r="F69" s="4"/>
      <c r="G69" s="4"/>
      <c r="H69" s="4"/>
      <c r="I69" s="4"/>
    </row>
  </sheetData>
  <sheetProtection/>
  <mergeCells count="114">
    <mergeCell ref="N54:O54"/>
    <mergeCell ref="N55:O55"/>
    <mergeCell ref="N66:O66"/>
    <mergeCell ref="L59:M59"/>
    <mergeCell ref="N60:O60"/>
    <mergeCell ref="N59:O59"/>
    <mergeCell ref="L62:M62"/>
    <mergeCell ref="L63:M63"/>
    <mergeCell ref="L64:M64"/>
    <mergeCell ref="L65:M65"/>
    <mergeCell ref="S3:S5"/>
    <mergeCell ref="L60:M60"/>
    <mergeCell ref="D65:E65"/>
    <mergeCell ref="D63:E63"/>
    <mergeCell ref="L54:M54"/>
    <mergeCell ref="F63:G63"/>
    <mergeCell ref="D62:E62"/>
    <mergeCell ref="N53:O53"/>
    <mergeCell ref="N3:Q3"/>
    <mergeCell ref="L3:M4"/>
    <mergeCell ref="D64:E64"/>
    <mergeCell ref="H68:I68"/>
    <mergeCell ref="F65:G65"/>
    <mergeCell ref="F66:G66"/>
    <mergeCell ref="D68:E68"/>
    <mergeCell ref="D66:E66"/>
    <mergeCell ref="D67:E67"/>
    <mergeCell ref="F64:G64"/>
    <mergeCell ref="F67:G67"/>
    <mergeCell ref="F68:G68"/>
    <mergeCell ref="N68:O68"/>
    <mergeCell ref="N63:O63"/>
    <mergeCell ref="L68:M68"/>
    <mergeCell ref="N65:O65"/>
    <mergeCell ref="L66:M66"/>
    <mergeCell ref="N67:O67"/>
    <mergeCell ref="N62:O62"/>
    <mergeCell ref="L67:M67"/>
    <mergeCell ref="A3:A5"/>
    <mergeCell ref="D3:K3"/>
    <mergeCell ref="L53:M53"/>
    <mergeCell ref="L52:M52"/>
    <mergeCell ref="F53:G53"/>
    <mergeCell ref="H53:I53"/>
    <mergeCell ref="J53:K53"/>
    <mergeCell ref="D52:E52"/>
    <mergeCell ref="F52:G52"/>
    <mergeCell ref="D53:E53"/>
    <mergeCell ref="R3:R5"/>
    <mergeCell ref="D4:E4"/>
    <mergeCell ref="F4:G4"/>
    <mergeCell ref="H4:I4"/>
    <mergeCell ref="J4:K4"/>
    <mergeCell ref="J52:K52"/>
    <mergeCell ref="H52:I52"/>
    <mergeCell ref="N52:O52"/>
    <mergeCell ref="D61:E61"/>
    <mergeCell ref="D54:E54"/>
    <mergeCell ref="F54:G54"/>
    <mergeCell ref="H54:I54"/>
    <mergeCell ref="D59:E59"/>
    <mergeCell ref="D60:E60"/>
    <mergeCell ref="F60:G60"/>
    <mergeCell ref="H61:I61"/>
    <mergeCell ref="D58:E58"/>
    <mergeCell ref="D57:E57"/>
    <mergeCell ref="L55:M55"/>
    <mergeCell ref="J54:K54"/>
    <mergeCell ref="D55:E55"/>
    <mergeCell ref="F55:G55"/>
    <mergeCell ref="H55:I55"/>
    <mergeCell ref="J55:K55"/>
    <mergeCell ref="H64:I64"/>
    <mergeCell ref="H65:I65"/>
    <mergeCell ref="H66:I66"/>
    <mergeCell ref="H67:I67"/>
    <mergeCell ref="H62:I62"/>
    <mergeCell ref="F61:G61"/>
    <mergeCell ref="H63:I63"/>
    <mergeCell ref="F62:G62"/>
    <mergeCell ref="J68:K68"/>
    <mergeCell ref="J62:K62"/>
    <mergeCell ref="J63:K63"/>
    <mergeCell ref="J64:K64"/>
    <mergeCell ref="J65:K65"/>
    <mergeCell ref="J66:K66"/>
    <mergeCell ref="J67:K67"/>
    <mergeCell ref="J56:K56"/>
    <mergeCell ref="J58:K58"/>
    <mergeCell ref="J59:K59"/>
    <mergeCell ref="J60:K60"/>
    <mergeCell ref="N64:O64"/>
    <mergeCell ref="N61:O61"/>
    <mergeCell ref="J61:K61"/>
    <mergeCell ref="L57:M57"/>
    <mergeCell ref="J57:K57"/>
    <mergeCell ref="L61:M61"/>
    <mergeCell ref="H58:I58"/>
    <mergeCell ref="H59:I59"/>
    <mergeCell ref="H60:I60"/>
    <mergeCell ref="F58:G58"/>
    <mergeCell ref="F59:G59"/>
    <mergeCell ref="H57:I57"/>
    <mergeCell ref="F57:G57"/>
    <mergeCell ref="B1:R1"/>
    <mergeCell ref="B3:C5"/>
    <mergeCell ref="D56:E56"/>
    <mergeCell ref="F56:G56"/>
    <mergeCell ref="H56:I56"/>
    <mergeCell ref="N58:O58"/>
    <mergeCell ref="L56:M56"/>
    <mergeCell ref="N56:O56"/>
    <mergeCell ref="N57:O57"/>
    <mergeCell ref="L58:M58"/>
  </mergeCells>
  <printOptions/>
  <pageMargins left="0.35433070866141736" right="0.15748031496062992" top="0.78" bottom="0.31496062992125984" header="0.42" footer="0.3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view="pageLayout" zoomScaleNormal="50" workbookViewId="0" topLeftCell="B2">
      <selection activeCell="B1" sqref="B1:I20"/>
    </sheetView>
  </sheetViews>
  <sheetFormatPr defaultColWidth="9.00390625" defaultRowHeight="12.75"/>
  <cols>
    <col min="1" max="1" width="6.625" style="0" hidden="1" customWidth="1"/>
    <col min="2" max="2" width="5.125" style="107" customWidth="1"/>
    <col min="3" max="3" width="79.375" style="0" customWidth="1"/>
    <col min="4" max="4" width="6.875" style="0" customWidth="1"/>
    <col min="5" max="5" width="8.375" style="0" customWidth="1"/>
    <col min="6" max="6" width="8.625" style="0" customWidth="1"/>
    <col min="7" max="7" width="10.125" style="0" customWidth="1"/>
    <col min="8" max="8" width="9.75390625" style="0" customWidth="1"/>
    <col min="9" max="9" width="16.625" style="40" customWidth="1"/>
    <col min="10" max="10" width="5.75390625" style="4" customWidth="1"/>
    <col min="11" max="11" width="5.375" style="4" customWidth="1"/>
    <col min="12" max="13" width="5.75390625" style="4" customWidth="1"/>
    <col min="14" max="14" width="6.75390625" style="4" customWidth="1"/>
    <col min="15" max="15" width="7.375" style="4" customWidth="1"/>
    <col min="16" max="16" width="8.00390625" style="4" customWidth="1"/>
    <col min="17" max="17" width="8.375" style="4" customWidth="1"/>
    <col min="18" max="18" width="11.625" style="4" customWidth="1"/>
    <col min="19" max="19" width="16.625" style="4" customWidth="1"/>
    <col min="20" max="16384" width="9.125" style="4" customWidth="1"/>
  </cols>
  <sheetData>
    <row r="1" spans="2:19" ht="18.75" customHeight="1">
      <c r="B1" s="299" t="s">
        <v>33</v>
      </c>
      <c r="C1" s="299"/>
      <c r="D1" s="299"/>
      <c r="E1" s="299"/>
      <c r="F1" s="299"/>
      <c r="G1" s="299"/>
      <c r="H1" s="299"/>
      <c r="I1" s="29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2:19" ht="18.75" customHeight="1" thickBot="1">
      <c r="B2" s="106"/>
      <c r="C2" s="22"/>
      <c r="D2" s="22"/>
      <c r="E2" s="22"/>
      <c r="F2" s="22"/>
      <c r="G2" s="22"/>
      <c r="H2" s="22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39" customHeight="1" thickBot="1">
      <c r="A3" s="72"/>
      <c r="B3" s="297" t="s">
        <v>89</v>
      </c>
      <c r="C3" s="298"/>
      <c r="D3" s="139" t="s">
        <v>2</v>
      </c>
      <c r="E3" s="140" t="s">
        <v>10</v>
      </c>
      <c r="F3" s="140" t="s">
        <v>11</v>
      </c>
      <c r="G3" s="141" t="s">
        <v>12</v>
      </c>
      <c r="H3" s="87" t="s">
        <v>32</v>
      </c>
      <c r="I3" s="86" t="s">
        <v>31</v>
      </c>
      <c r="J3" s="70"/>
      <c r="K3" s="69"/>
      <c r="L3" s="69"/>
      <c r="M3" s="69"/>
      <c r="N3" s="69"/>
      <c r="O3" s="69"/>
      <c r="P3" s="69"/>
      <c r="Q3" s="69"/>
      <c r="R3" s="69"/>
      <c r="S3" s="69"/>
    </row>
    <row r="4" spans="1:19" ht="21.75" customHeight="1">
      <c r="A4" s="74"/>
      <c r="B4" s="148">
        <v>1</v>
      </c>
      <c r="C4" s="149" t="s">
        <v>136</v>
      </c>
      <c r="D4" s="150"/>
      <c r="E4" s="150">
        <v>1228</v>
      </c>
      <c r="F4" s="150"/>
      <c r="G4" s="151"/>
      <c r="H4" s="114">
        <f>SUM(D4:G4)</f>
        <v>1228</v>
      </c>
      <c r="I4" s="115">
        <v>27</v>
      </c>
      <c r="J4" s="70"/>
      <c r="K4" s="69"/>
      <c r="L4" s="69"/>
      <c r="M4" s="69"/>
      <c r="N4" s="69"/>
      <c r="O4" s="69"/>
      <c r="P4" s="69"/>
      <c r="Q4" s="69"/>
      <c r="R4" s="69"/>
      <c r="S4" s="69"/>
    </row>
    <row r="5" spans="1:19" ht="30.75" customHeight="1">
      <c r="A5" s="74"/>
      <c r="B5" s="108">
        <v>2</v>
      </c>
      <c r="C5" s="147" t="s">
        <v>137</v>
      </c>
      <c r="D5" s="129"/>
      <c r="E5" s="129"/>
      <c r="F5" s="129">
        <v>1028</v>
      </c>
      <c r="G5" s="130"/>
      <c r="H5" s="109">
        <f>SUM(D5:G5)</f>
        <v>1028</v>
      </c>
      <c r="I5" s="111">
        <v>23</v>
      </c>
      <c r="J5" s="70"/>
      <c r="K5" s="69"/>
      <c r="L5" s="69"/>
      <c r="M5" s="69"/>
      <c r="N5" s="69"/>
      <c r="O5" s="69"/>
      <c r="P5" s="69"/>
      <c r="Q5" s="69"/>
      <c r="R5" s="69"/>
      <c r="S5" s="69"/>
    </row>
    <row r="6" spans="1:19" ht="27" customHeight="1">
      <c r="A6" s="74"/>
      <c r="B6" s="108">
        <v>3</v>
      </c>
      <c r="C6" s="147" t="s">
        <v>138</v>
      </c>
      <c r="D6" s="129"/>
      <c r="E6" s="129"/>
      <c r="F6" s="129">
        <v>1032</v>
      </c>
      <c r="G6" s="130"/>
      <c r="H6" s="109">
        <f>SUM(D6:G6)</f>
        <v>1032</v>
      </c>
      <c r="I6" s="111">
        <v>20</v>
      </c>
      <c r="J6" s="70"/>
      <c r="K6" s="69"/>
      <c r="L6" s="69"/>
      <c r="M6" s="69"/>
      <c r="N6" s="69"/>
      <c r="O6" s="69"/>
      <c r="P6" s="69"/>
      <c r="Q6" s="69"/>
      <c r="R6" s="69"/>
      <c r="S6" s="69"/>
    </row>
    <row r="7" spans="1:19" ht="17.25" customHeight="1">
      <c r="A7" s="74"/>
      <c r="B7" s="108">
        <v>4</v>
      </c>
      <c r="C7" s="137" t="s">
        <v>139</v>
      </c>
      <c r="D7" s="129"/>
      <c r="E7" s="129"/>
      <c r="F7" s="129">
        <v>678</v>
      </c>
      <c r="G7" s="130"/>
      <c r="H7" s="109">
        <f>SUM(D7:G7)</f>
        <v>678</v>
      </c>
      <c r="I7" s="111">
        <v>9</v>
      </c>
      <c r="J7" s="70"/>
      <c r="K7" s="69"/>
      <c r="L7" s="69"/>
      <c r="M7" s="69"/>
      <c r="N7" s="69"/>
      <c r="O7" s="69"/>
      <c r="P7" s="69"/>
      <c r="Q7" s="69"/>
      <c r="R7" s="69"/>
      <c r="S7" s="69"/>
    </row>
    <row r="8" spans="1:19" ht="23.25" customHeight="1">
      <c r="A8" s="75"/>
      <c r="B8" s="108">
        <v>5</v>
      </c>
      <c r="C8" s="137" t="s">
        <v>140</v>
      </c>
      <c r="D8" s="129"/>
      <c r="E8" s="129"/>
      <c r="F8" s="129">
        <v>1022</v>
      </c>
      <c r="G8" s="130"/>
      <c r="H8" s="109">
        <f aca="true" t="shared" si="0" ref="H8:H19">SUM(D8:G8)</f>
        <v>1022</v>
      </c>
      <c r="I8" s="112">
        <v>28</v>
      </c>
      <c r="J8" s="70"/>
      <c r="K8" s="69"/>
      <c r="L8" s="69"/>
      <c r="M8" s="69"/>
      <c r="N8" s="69"/>
      <c r="O8" s="69"/>
      <c r="P8" s="69"/>
      <c r="Q8" s="69"/>
      <c r="R8" s="69"/>
      <c r="S8" s="69"/>
    </row>
    <row r="9" spans="1:19" ht="17.25" customHeight="1">
      <c r="A9" s="74"/>
      <c r="B9" s="108">
        <v>6</v>
      </c>
      <c r="C9" s="137" t="s">
        <v>141</v>
      </c>
      <c r="D9" s="129"/>
      <c r="E9" s="129"/>
      <c r="F9" s="129"/>
      <c r="G9" s="130">
        <v>793</v>
      </c>
      <c r="H9" s="109">
        <f t="shared" si="0"/>
        <v>793</v>
      </c>
      <c r="I9" s="112">
        <v>13</v>
      </c>
      <c r="J9" s="70"/>
      <c r="K9" s="69"/>
      <c r="L9" s="69"/>
      <c r="M9" s="69"/>
      <c r="N9" s="69"/>
      <c r="O9" s="69"/>
      <c r="P9" s="69"/>
      <c r="Q9" s="69"/>
      <c r="R9" s="69"/>
      <c r="S9" s="69"/>
    </row>
    <row r="10" spans="1:19" ht="37.5" customHeight="1">
      <c r="A10" s="74"/>
      <c r="B10" s="108">
        <v>7</v>
      </c>
      <c r="C10" s="147" t="s">
        <v>142</v>
      </c>
      <c r="D10" s="129"/>
      <c r="E10" s="129"/>
      <c r="F10" s="129"/>
      <c r="G10" s="130">
        <v>467</v>
      </c>
      <c r="H10" s="109">
        <f t="shared" si="0"/>
        <v>467</v>
      </c>
      <c r="I10" s="112">
        <v>26</v>
      </c>
      <c r="J10" s="70"/>
      <c r="K10" s="69"/>
      <c r="L10" s="69"/>
      <c r="M10" s="69"/>
      <c r="N10" s="69"/>
      <c r="O10" s="69"/>
      <c r="P10" s="69"/>
      <c r="Q10" s="69"/>
      <c r="R10" s="69"/>
      <c r="S10" s="69"/>
    </row>
    <row r="11" spans="1:10" ht="22.5" customHeight="1">
      <c r="A11" s="73"/>
      <c r="B11" s="152">
        <v>8</v>
      </c>
      <c r="C11" s="147" t="s">
        <v>143</v>
      </c>
      <c r="D11" s="129"/>
      <c r="E11" s="129"/>
      <c r="F11" s="129"/>
      <c r="G11" s="130">
        <v>498</v>
      </c>
      <c r="H11" s="109">
        <f>SUM(D11:G11)</f>
        <v>498</v>
      </c>
      <c r="I11" s="112">
        <v>28</v>
      </c>
      <c r="J11" s="71"/>
    </row>
    <row r="12" spans="1:10" ht="22.5" customHeight="1">
      <c r="A12" s="73"/>
      <c r="B12" s="152">
        <v>9</v>
      </c>
      <c r="C12" s="147" t="s">
        <v>144</v>
      </c>
      <c r="D12" s="129"/>
      <c r="E12" s="129"/>
      <c r="F12" s="129">
        <v>90</v>
      </c>
      <c r="G12" s="130"/>
      <c r="H12" s="109">
        <f>SUM(D12:G12)</f>
        <v>90</v>
      </c>
      <c r="I12" s="112">
        <v>15</v>
      </c>
      <c r="J12" s="71"/>
    </row>
    <row r="13" spans="1:19" ht="18" customHeight="1">
      <c r="A13" s="74"/>
      <c r="B13" s="108">
        <v>10</v>
      </c>
      <c r="C13" s="137" t="s">
        <v>145</v>
      </c>
      <c r="D13" s="129"/>
      <c r="E13" s="129"/>
      <c r="F13" s="129">
        <v>120</v>
      </c>
      <c r="G13" s="130"/>
      <c r="H13" s="109">
        <f t="shared" si="0"/>
        <v>120</v>
      </c>
      <c r="I13" s="112">
        <v>10</v>
      </c>
      <c r="J13" s="70"/>
      <c r="K13" s="69"/>
      <c r="L13" s="69"/>
      <c r="M13" s="69"/>
      <c r="N13" s="69"/>
      <c r="O13" s="69"/>
      <c r="P13" s="69"/>
      <c r="Q13" s="69"/>
      <c r="R13" s="69"/>
      <c r="S13" s="69"/>
    </row>
    <row r="14" spans="1:19" ht="17.25" customHeight="1">
      <c r="A14" s="74"/>
      <c r="B14" s="108">
        <v>11</v>
      </c>
      <c r="C14" s="147" t="s">
        <v>146</v>
      </c>
      <c r="D14" s="129"/>
      <c r="E14" s="129"/>
      <c r="F14" s="129"/>
      <c r="G14" s="130">
        <v>80</v>
      </c>
      <c r="H14" s="109">
        <f t="shared" si="0"/>
        <v>80</v>
      </c>
      <c r="I14" s="112">
        <v>8</v>
      </c>
      <c r="J14" s="70"/>
      <c r="K14" s="69"/>
      <c r="L14" s="69"/>
      <c r="M14" s="69"/>
      <c r="N14" s="69"/>
      <c r="O14" s="69"/>
      <c r="P14" s="69"/>
      <c r="Q14" s="69"/>
      <c r="R14" s="69"/>
      <c r="S14" s="69"/>
    </row>
    <row r="15" spans="1:19" ht="29.25" customHeight="1">
      <c r="A15" s="74"/>
      <c r="B15" s="108">
        <v>12</v>
      </c>
      <c r="C15" s="147" t="s">
        <v>147</v>
      </c>
      <c r="D15" s="129"/>
      <c r="E15" s="129"/>
      <c r="F15" s="129"/>
      <c r="G15" s="130">
        <v>83</v>
      </c>
      <c r="H15" s="109">
        <f t="shared" si="0"/>
        <v>83</v>
      </c>
      <c r="I15" s="112">
        <v>1</v>
      </c>
      <c r="J15" s="70"/>
      <c r="K15" s="69"/>
      <c r="L15" s="69"/>
      <c r="M15" s="69"/>
      <c r="N15" s="69"/>
      <c r="O15" s="69"/>
      <c r="P15" s="69"/>
      <c r="Q15" s="69"/>
      <c r="R15" s="69"/>
      <c r="S15" s="69"/>
    </row>
    <row r="16" spans="1:19" ht="19.5" customHeight="1">
      <c r="A16" s="74"/>
      <c r="B16" s="108">
        <v>13</v>
      </c>
      <c r="C16" s="147" t="s">
        <v>148</v>
      </c>
      <c r="D16" s="129"/>
      <c r="E16" s="129"/>
      <c r="F16" s="129">
        <v>671</v>
      </c>
      <c r="G16" s="130"/>
      <c r="H16" s="109">
        <f t="shared" si="0"/>
        <v>671</v>
      </c>
      <c r="I16" s="112">
        <v>4</v>
      </c>
      <c r="J16" s="70"/>
      <c r="K16" s="69"/>
      <c r="L16" s="69"/>
      <c r="M16" s="69"/>
      <c r="N16" s="69"/>
      <c r="O16" s="69"/>
      <c r="P16" s="69"/>
      <c r="Q16" s="69"/>
      <c r="R16" s="69"/>
      <c r="S16" s="69"/>
    </row>
    <row r="17" spans="1:19" ht="19.5" customHeight="1">
      <c r="A17" s="74"/>
      <c r="B17" s="108">
        <v>14</v>
      </c>
      <c r="C17" s="147" t="s">
        <v>149</v>
      </c>
      <c r="D17" s="129">
        <v>1695</v>
      </c>
      <c r="E17" s="129">
        <v>9322</v>
      </c>
      <c r="F17" s="129">
        <v>1529</v>
      </c>
      <c r="G17" s="130">
        <v>242</v>
      </c>
      <c r="H17" s="109">
        <f t="shared" si="0"/>
        <v>12788</v>
      </c>
      <c r="I17" s="112">
        <v>332</v>
      </c>
      <c r="J17" s="70"/>
      <c r="K17" s="69"/>
      <c r="L17" s="69"/>
      <c r="M17" s="69"/>
      <c r="N17" s="69"/>
      <c r="O17" s="69"/>
      <c r="P17" s="69"/>
      <c r="Q17" s="69"/>
      <c r="R17" s="69"/>
      <c r="S17" s="69"/>
    </row>
    <row r="18" spans="1:19" ht="19.5" customHeight="1">
      <c r="A18" s="74"/>
      <c r="B18" s="108">
        <v>15</v>
      </c>
      <c r="C18" s="147" t="s">
        <v>150</v>
      </c>
      <c r="D18" s="129"/>
      <c r="E18" s="129"/>
      <c r="F18" s="129">
        <v>840</v>
      </c>
      <c r="G18" s="130">
        <v>317</v>
      </c>
      <c r="H18" s="109">
        <f t="shared" si="0"/>
        <v>1157</v>
      </c>
      <c r="I18" s="112">
        <v>75</v>
      </c>
      <c r="J18" s="70"/>
      <c r="K18" s="69"/>
      <c r="L18" s="69"/>
      <c r="M18" s="69"/>
      <c r="N18" s="69"/>
      <c r="O18" s="69"/>
      <c r="P18" s="69"/>
      <c r="Q18" s="69"/>
      <c r="R18" s="69"/>
      <c r="S18" s="69"/>
    </row>
    <row r="19" spans="1:19" ht="30" customHeight="1" thickBot="1">
      <c r="A19" s="74"/>
      <c r="B19" s="108">
        <v>16</v>
      </c>
      <c r="C19" s="91" t="s">
        <v>151</v>
      </c>
      <c r="D19" s="129">
        <v>1257</v>
      </c>
      <c r="E19" s="129">
        <v>13782</v>
      </c>
      <c r="F19" s="129"/>
      <c r="G19" s="130"/>
      <c r="H19" s="109">
        <f t="shared" si="0"/>
        <v>15039</v>
      </c>
      <c r="I19" s="112"/>
      <c r="J19" s="70"/>
      <c r="K19" s="69"/>
      <c r="L19" s="69"/>
      <c r="M19" s="69"/>
      <c r="N19" s="69"/>
      <c r="O19" s="69"/>
      <c r="P19" s="69"/>
      <c r="Q19" s="69"/>
      <c r="R19" s="69"/>
      <c r="S19" s="69"/>
    </row>
    <row r="20" spans="2:9" ht="14.25" thickBot="1">
      <c r="B20" s="142"/>
      <c r="C20" s="143"/>
      <c r="D20" s="144">
        <f aca="true" t="shared" si="1" ref="D20:I20">SUM(D4:D19)</f>
        <v>2952</v>
      </c>
      <c r="E20" s="145">
        <f t="shared" si="1"/>
        <v>24332</v>
      </c>
      <c r="F20" s="145">
        <f t="shared" si="1"/>
        <v>7010</v>
      </c>
      <c r="G20" s="146">
        <f t="shared" si="1"/>
        <v>2480</v>
      </c>
      <c r="H20" s="110">
        <f t="shared" si="1"/>
        <v>36774</v>
      </c>
      <c r="I20" s="113">
        <f t="shared" si="1"/>
        <v>619</v>
      </c>
    </row>
  </sheetData>
  <sheetProtection/>
  <mergeCells count="2">
    <mergeCell ref="B3:C3"/>
    <mergeCell ref="B1:I1"/>
  </mergeCells>
  <printOptions/>
  <pageMargins left="0.35433070866141736" right="0.15748031496062992" top="0.72" bottom="0.31496062992125984" header="0.43" footer="0.3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7"/>
  <sheetViews>
    <sheetView view="pageLayout" zoomScaleNormal="90" workbookViewId="0" topLeftCell="A2">
      <selection activeCell="P7" sqref="P7"/>
    </sheetView>
  </sheetViews>
  <sheetFormatPr defaultColWidth="9.00390625" defaultRowHeight="12.75"/>
  <cols>
    <col min="1" max="1" width="52.625" style="0" customWidth="1"/>
    <col min="2" max="2" width="6.125" style="0" customWidth="1"/>
    <col min="3" max="3" width="5.875" style="0" customWidth="1"/>
    <col min="4" max="7" width="6.00390625" style="0" customWidth="1"/>
    <col min="8" max="10" width="6.375" style="0" customWidth="1"/>
    <col min="11" max="11" width="6.00390625" style="0" customWidth="1"/>
    <col min="12" max="12" width="6.25390625" style="0" customWidth="1"/>
    <col min="13" max="13" width="6.00390625" style="0" customWidth="1"/>
    <col min="14" max="14" width="7.125" style="0" customWidth="1"/>
    <col min="15" max="15" width="6.375" style="0" customWidth="1"/>
  </cols>
  <sheetData>
    <row r="1" spans="1:15" ht="19.5" customHeight="1" thickBot="1">
      <c r="A1" s="13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37" ht="24" customHeight="1" thickBot="1">
      <c r="A2" s="303" t="s">
        <v>101</v>
      </c>
      <c r="B2" s="313" t="s">
        <v>35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08" t="s">
        <v>76</v>
      </c>
      <c r="O2" s="309"/>
      <c r="P2" s="5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54.75" customHeight="1">
      <c r="A3" s="304"/>
      <c r="B3" s="305" t="s">
        <v>79</v>
      </c>
      <c r="C3" s="306"/>
      <c r="D3" s="312" t="s">
        <v>26</v>
      </c>
      <c r="E3" s="312"/>
      <c r="F3" s="312" t="s">
        <v>27</v>
      </c>
      <c r="G3" s="312"/>
      <c r="H3" s="285" t="s">
        <v>28</v>
      </c>
      <c r="I3" s="285"/>
      <c r="J3" s="307" t="s">
        <v>36</v>
      </c>
      <c r="K3" s="307"/>
      <c r="L3" s="285" t="s">
        <v>75</v>
      </c>
      <c r="M3" s="286"/>
      <c r="N3" s="310"/>
      <c r="O3" s="311"/>
      <c r="P3" s="56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37.5" customHeight="1" thickBot="1">
      <c r="A4" s="304"/>
      <c r="B4" s="105" t="s">
        <v>6</v>
      </c>
      <c r="C4" s="103" t="s">
        <v>7</v>
      </c>
      <c r="D4" s="103" t="s">
        <v>6</v>
      </c>
      <c r="E4" s="103" t="s">
        <v>7</v>
      </c>
      <c r="F4" s="103" t="s">
        <v>6</v>
      </c>
      <c r="G4" s="103" t="s">
        <v>7</v>
      </c>
      <c r="H4" s="103" t="s">
        <v>6</v>
      </c>
      <c r="I4" s="103" t="s">
        <v>7</v>
      </c>
      <c r="J4" s="103" t="s">
        <v>6</v>
      </c>
      <c r="K4" s="103" t="s">
        <v>7</v>
      </c>
      <c r="L4" s="103" t="s">
        <v>6</v>
      </c>
      <c r="M4" s="117" t="s">
        <v>7</v>
      </c>
      <c r="N4" s="102" t="s">
        <v>6</v>
      </c>
      <c r="O4" s="104" t="s">
        <v>7</v>
      </c>
      <c r="P4" s="56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37.5" customHeight="1">
      <c r="A5" s="14" t="s">
        <v>160</v>
      </c>
      <c r="B5" s="160">
        <v>573</v>
      </c>
      <c r="C5" s="156">
        <v>1723</v>
      </c>
      <c r="D5" s="156"/>
      <c r="E5" s="156"/>
      <c r="F5" s="156"/>
      <c r="G5" s="156"/>
      <c r="H5" s="156"/>
      <c r="I5" s="156"/>
      <c r="J5" s="156"/>
      <c r="K5" s="156"/>
      <c r="L5" s="156"/>
      <c r="M5" s="157"/>
      <c r="N5" s="122">
        <f>SUM(B5+D5+F5+H5+J5+L5)</f>
        <v>573</v>
      </c>
      <c r="O5" s="121">
        <f>SUM(C5+E5+G5+I5+K5+M5)</f>
        <v>1723</v>
      </c>
      <c r="P5" s="56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40.5" customHeight="1">
      <c r="A6" s="14" t="s">
        <v>152</v>
      </c>
      <c r="B6" s="49"/>
      <c r="C6" s="14"/>
      <c r="D6" s="14">
        <v>38</v>
      </c>
      <c r="E6" s="14">
        <v>1087</v>
      </c>
      <c r="F6" s="14"/>
      <c r="G6" s="14"/>
      <c r="H6" s="14"/>
      <c r="I6" s="14"/>
      <c r="J6" s="14"/>
      <c r="K6" s="14"/>
      <c r="L6" s="14"/>
      <c r="M6" s="52"/>
      <c r="N6" s="159">
        <f aca="true" t="shared" si="0" ref="N6:N13">SUM(B6+D6+F6+H6+J6+L6)</f>
        <v>38</v>
      </c>
      <c r="O6" s="125">
        <f aca="true" t="shared" si="1" ref="O6:O13">SUM(C6+E6+G6+I6+K6+M6)</f>
        <v>1087</v>
      </c>
      <c r="P6" s="5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56.25" customHeight="1">
      <c r="A7" s="325" t="s">
        <v>153</v>
      </c>
      <c r="B7" s="49"/>
      <c r="C7" s="14"/>
      <c r="D7" s="14"/>
      <c r="E7" s="14"/>
      <c r="F7" s="14">
        <v>66</v>
      </c>
      <c r="G7" s="14">
        <v>595</v>
      </c>
      <c r="H7" s="101"/>
      <c r="I7" s="101"/>
      <c r="J7" s="14"/>
      <c r="K7" s="14"/>
      <c r="L7" s="14"/>
      <c r="M7" s="52"/>
      <c r="N7" s="159">
        <f t="shared" si="0"/>
        <v>66</v>
      </c>
      <c r="O7" s="125">
        <f t="shared" si="1"/>
        <v>595</v>
      </c>
      <c r="P7" s="56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45" customHeight="1">
      <c r="A8" s="14" t="s">
        <v>154</v>
      </c>
      <c r="B8" s="49"/>
      <c r="C8" s="14"/>
      <c r="D8" s="14"/>
      <c r="E8" s="14"/>
      <c r="F8" s="14"/>
      <c r="G8" s="14"/>
      <c r="H8" s="14">
        <v>7</v>
      </c>
      <c r="I8" s="14">
        <v>217</v>
      </c>
      <c r="J8" s="14"/>
      <c r="K8" s="14"/>
      <c r="L8" s="14"/>
      <c r="M8" s="52"/>
      <c r="N8" s="159">
        <f t="shared" si="0"/>
        <v>7</v>
      </c>
      <c r="O8" s="125">
        <f t="shared" si="1"/>
        <v>217</v>
      </c>
      <c r="P8" s="56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5.25" customHeight="1">
      <c r="A9" s="14" t="s">
        <v>155</v>
      </c>
      <c r="B9" s="49"/>
      <c r="C9" s="14"/>
      <c r="D9" s="14"/>
      <c r="E9" s="14"/>
      <c r="F9" s="14"/>
      <c r="G9" s="14"/>
      <c r="H9" s="14"/>
      <c r="I9" s="14"/>
      <c r="J9" s="14">
        <v>2</v>
      </c>
      <c r="K9" s="14">
        <v>35</v>
      </c>
      <c r="L9" s="14"/>
      <c r="M9" s="52"/>
      <c r="N9" s="159">
        <f t="shared" si="0"/>
        <v>2</v>
      </c>
      <c r="O9" s="125">
        <f t="shared" si="1"/>
        <v>35</v>
      </c>
      <c r="P9" s="56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45" customHeight="1">
      <c r="A10" s="14" t="s">
        <v>156</v>
      </c>
      <c r="B10" s="49"/>
      <c r="C10" s="14"/>
      <c r="D10" s="14"/>
      <c r="E10" s="14"/>
      <c r="F10" s="14"/>
      <c r="G10" s="14"/>
      <c r="H10" s="14"/>
      <c r="I10" s="14"/>
      <c r="J10" s="14">
        <v>10</v>
      </c>
      <c r="K10" s="14">
        <v>23</v>
      </c>
      <c r="L10" s="14"/>
      <c r="M10" s="52"/>
      <c r="N10" s="159">
        <f t="shared" si="0"/>
        <v>10</v>
      </c>
      <c r="O10" s="125">
        <f t="shared" si="1"/>
        <v>23</v>
      </c>
      <c r="P10" s="5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30" customHeight="1">
      <c r="A11" s="14" t="s">
        <v>157</v>
      </c>
      <c r="B11" s="49"/>
      <c r="C11" s="14"/>
      <c r="D11" s="14"/>
      <c r="E11" s="14"/>
      <c r="F11" s="14"/>
      <c r="G11" s="14"/>
      <c r="H11" s="14"/>
      <c r="I11" s="14"/>
      <c r="J11" s="129">
        <v>8</v>
      </c>
      <c r="K11" s="129">
        <v>30</v>
      </c>
      <c r="L11" s="14"/>
      <c r="M11" s="52"/>
      <c r="N11" s="159">
        <f t="shared" si="0"/>
        <v>8</v>
      </c>
      <c r="O11" s="125">
        <f t="shared" si="1"/>
        <v>30</v>
      </c>
      <c r="P11" s="5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32.25" customHeight="1">
      <c r="A12" s="14" t="s">
        <v>158</v>
      </c>
      <c r="B12" s="49"/>
      <c r="C12" s="14"/>
      <c r="D12" s="14"/>
      <c r="E12" s="14"/>
      <c r="F12" s="14"/>
      <c r="G12" s="14"/>
      <c r="H12" s="14"/>
      <c r="I12" s="14"/>
      <c r="J12" s="129">
        <v>10</v>
      </c>
      <c r="K12" s="129">
        <v>37</v>
      </c>
      <c r="L12" s="14"/>
      <c r="M12" s="52"/>
      <c r="N12" s="159">
        <f t="shared" si="0"/>
        <v>10</v>
      </c>
      <c r="O12" s="125">
        <f t="shared" si="1"/>
        <v>37</v>
      </c>
      <c r="P12" s="56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33.75" customHeight="1" thickBot="1">
      <c r="A13" s="14" t="s">
        <v>159</v>
      </c>
      <c r="B13" s="161"/>
      <c r="C13" s="25"/>
      <c r="D13" s="25"/>
      <c r="E13" s="25"/>
      <c r="F13" s="25"/>
      <c r="G13" s="25"/>
      <c r="H13" s="25"/>
      <c r="I13" s="25"/>
      <c r="J13" s="138">
        <v>9</v>
      </c>
      <c r="K13" s="138">
        <v>15</v>
      </c>
      <c r="L13" s="25"/>
      <c r="M13" s="158"/>
      <c r="N13" s="127">
        <f t="shared" si="0"/>
        <v>9</v>
      </c>
      <c r="O13" s="126">
        <f t="shared" si="1"/>
        <v>15</v>
      </c>
      <c r="P13" s="56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2.75" customHeight="1" thickBot="1">
      <c r="A14" s="153" t="s">
        <v>37</v>
      </c>
      <c r="B14" s="88">
        <f>SUM(B5:B13)</f>
        <v>573</v>
      </c>
      <c r="C14" s="88">
        <f aca="true" t="shared" si="2" ref="C14:O14">SUM(C5:C13)</f>
        <v>1723</v>
      </c>
      <c r="D14" s="88">
        <f t="shared" si="2"/>
        <v>38</v>
      </c>
      <c r="E14" s="88">
        <f t="shared" si="2"/>
        <v>1087</v>
      </c>
      <c r="F14" s="88">
        <f t="shared" si="2"/>
        <v>66</v>
      </c>
      <c r="G14" s="88">
        <f t="shared" si="2"/>
        <v>595</v>
      </c>
      <c r="H14" s="88">
        <f t="shared" si="2"/>
        <v>7</v>
      </c>
      <c r="I14" s="88">
        <f t="shared" si="2"/>
        <v>217</v>
      </c>
      <c r="J14" s="88">
        <f t="shared" si="2"/>
        <v>39</v>
      </c>
      <c r="K14" s="88">
        <f t="shared" si="2"/>
        <v>140</v>
      </c>
      <c r="L14" s="88">
        <f t="shared" si="2"/>
        <v>0</v>
      </c>
      <c r="M14" s="89">
        <f t="shared" si="2"/>
        <v>0</v>
      </c>
      <c r="N14" s="154">
        <f t="shared" si="2"/>
        <v>723</v>
      </c>
      <c r="O14" s="155">
        <f t="shared" si="2"/>
        <v>3762</v>
      </c>
      <c r="P14" s="5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2.75">
      <c r="A15" s="12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9"/>
      <c r="O15" s="19"/>
      <c r="P15" s="56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302"/>
      <c r="B16" s="302"/>
      <c r="C16" s="302"/>
      <c r="D16" s="302"/>
      <c r="E16" s="302"/>
      <c r="F16" s="302"/>
      <c r="G16" s="302"/>
      <c r="H16" s="302"/>
      <c r="I16" s="20"/>
      <c r="J16" s="20"/>
      <c r="K16" s="20"/>
      <c r="L16" s="20"/>
      <c r="M16" s="20"/>
      <c r="N16" s="19"/>
      <c r="O16" s="19"/>
      <c r="P16" s="56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8" spans="1:11" ht="12.75">
      <c r="A18" s="92"/>
      <c r="B18" s="93"/>
      <c r="C18" s="93"/>
      <c r="D18" s="4"/>
      <c r="E18" s="4"/>
      <c r="F18" s="4"/>
      <c r="G18" s="4"/>
      <c r="H18" s="4"/>
      <c r="I18" s="4"/>
      <c r="J18" s="4"/>
      <c r="K18" s="4"/>
    </row>
    <row r="19" spans="1:11" ht="12.75">
      <c r="A19" s="92"/>
      <c r="B19" s="93"/>
      <c r="C19" s="93"/>
      <c r="D19" s="4"/>
      <c r="E19" s="4"/>
      <c r="F19" s="4"/>
      <c r="G19" s="4"/>
      <c r="H19" s="4"/>
      <c r="I19" s="4"/>
      <c r="J19" s="4"/>
      <c r="K19" s="4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92"/>
      <c r="B24" s="93"/>
      <c r="C24" s="4"/>
      <c r="D24" s="4"/>
      <c r="E24" s="4"/>
      <c r="F24" s="4"/>
      <c r="G24" s="4"/>
      <c r="H24" s="4"/>
      <c r="I24" s="4"/>
      <c r="J24" s="4"/>
      <c r="K24" s="4"/>
    </row>
    <row r="25" spans="1:11" ht="13.5" thickBot="1">
      <c r="A25" s="92"/>
      <c r="B25" s="93"/>
      <c r="C25" s="4"/>
      <c r="D25" s="4"/>
      <c r="E25" s="4"/>
      <c r="F25" s="4"/>
      <c r="G25" s="4"/>
      <c r="H25" s="4"/>
      <c r="I25" s="4"/>
      <c r="J25" s="4"/>
      <c r="K25" s="4"/>
    </row>
    <row r="26" spans="1:12" ht="13.5" thickBot="1">
      <c r="A26" s="300"/>
      <c r="B26" s="300"/>
      <c r="C26" s="4"/>
      <c r="D26" s="4"/>
      <c r="E26" s="4"/>
      <c r="F26" s="4"/>
      <c r="G26" s="4"/>
      <c r="H26" s="4"/>
      <c r="I26" s="95"/>
      <c r="J26" s="95"/>
      <c r="K26" s="95"/>
      <c r="L26" s="90"/>
    </row>
    <row r="27" spans="1:11" ht="12.75">
      <c r="A27" s="300"/>
      <c r="B27" s="300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92"/>
      <c r="B28" s="96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92"/>
      <c r="B29" s="301"/>
      <c r="C29" s="4"/>
      <c r="D29" s="4"/>
      <c r="E29" s="4"/>
      <c r="F29" s="4"/>
      <c r="G29" s="4"/>
      <c r="H29" s="4"/>
      <c r="I29" s="97"/>
      <c r="J29" s="4"/>
      <c r="K29" s="4"/>
    </row>
    <row r="30" spans="1:11" ht="12.75">
      <c r="A30" s="92"/>
      <c r="B30" s="301"/>
      <c r="C30" s="4"/>
      <c r="D30" s="4"/>
      <c r="E30" s="4"/>
      <c r="F30" s="4"/>
      <c r="G30" s="4"/>
      <c r="H30" s="4"/>
      <c r="I30" s="97"/>
      <c r="J30" s="4"/>
      <c r="K30" s="4"/>
    </row>
    <row r="31" spans="1:11" ht="12.75">
      <c r="A31" s="92"/>
      <c r="B31" s="96"/>
      <c r="C31" s="4"/>
      <c r="D31" s="4"/>
      <c r="E31" s="4"/>
      <c r="F31" s="4"/>
      <c r="G31" s="4"/>
      <c r="H31" s="4"/>
      <c r="I31" s="97"/>
      <c r="J31" s="4"/>
      <c r="K31" s="4"/>
    </row>
    <row r="32" spans="1:11" ht="12.75">
      <c r="A32" s="94"/>
      <c r="B32" s="93"/>
      <c r="C32" s="4"/>
      <c r="D32" s="4"/>
      <c r="E32" s="4"/>
      <c r="F32" s="4"/>
      <c r="G32" s="4"/>
      <c r="H32" s="4"/>
      <c r="I32" s="97"/>
      <c r="J32" s="4"/>
      <c r="K32" s="4"/>
    </row>
    <row r="33" spans="1:11" ht="12.75">
      <c r="A33" s="94"/>
      <c r="B33" s="94"/>
      <c r="C33" s="4"/>
      <c r="D33" s="4"/>
      <c r="E33" s="4"/>
      <c r="F33" s="4"/>
      <c r="G33" s="4"/>
      <c r="H33" s="4"/>
      <c r="I33" s="97"/>
      <c r="J33" s="4"/>
      <c r="K33" s="4"/>
    </row>
    <row r="34" spans="1:11" ht="12.75">
      <c r="A34" s="94"/>
      <c r="B34" s="96"/>
      <c r="C34" s="4"/>
      <c r="D34" s="4"/>
      <c r="E34" s="4"/>
      <c r="F34" s="4"/>
      <c r="G34" s="4"/>
      <c r="H34" s="4"/>
      <c r="I34" s="97"/>
      <c r="J34" s="4"/>
      <c r="K34" s="4"/>
    </row>
    <row r="35" spans="1:11" ht="12.75">
      <c r="A35" s="94"/>
      <c r="B35" s="96"/>
      <c r="C35" s="4"/>
      <c r="D35" s="4"/>
      <c r="E35" s="4"/>
      <c r="F35" s="4"/>
      <c r="G35" s="4"/>
      <c r="H35" s="4"/>
      <c r="I35" s="97"/>
      <c r="J35" s="4"/>
      <c r="K35" s="4"/>
    </row>
    <row r="36" spans="1:11" ht="12.75">
      <c r="A36" s="92"/>
      <c r="B36" s="96"/>
      <c r="C36" s="4"/>
      <c r="D36" s="4"/>
      <c r="E36" s="4"/>
      <c r="F36" s="4"/>
      <c r="G36" s="4"/>
      <c r="H36" s="4"/>
      <c r="I36" s="97"/>
      <c r="J36" s="4"/>
      <c r="K36" s="4"/>
    </row>
    <row r="37" spans="1:11" ht="12.75">
      <c r="A37" s="92"/>
      <c r="B37" s="96"/>
      <c r="C37" s="4"/>
      <c r="D37" s="4"/>
      <c r="E37" s="4"/>
      <c r="F37" s="4"/>
      <c r="G37" s="4"/>
      <c r="H37" s="4"/>
      <c r="I37" s="97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97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97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97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97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97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97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97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97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4"/>
      <c r="I46" s="97"/>
      <c r="J46" s="4"/>
      <c r="K46" s="4"/>
    </row>
    <row r="47" spans="1:11" ht="12.75">
      <c r="A47" s="4"/>
      <c r="B47" s="4"/>
      <c r="C47" s="4"/>
      <c r="D47" s="4"/>
      <c r="E47" s="4"/>
      <c r="F47" s="4"/>
      <c r="G47" s="4"/>
      <c r="H47" s="4"/>
      <c r="I47" s="97"/>
      <c r="J47" s="4"/>
      <c r="K47" s="4"/>
    </row>
    <row r="48" spans="1:11" ht="12.75">
      <c r="A48" s="4"/>
      <c r="B48" s="4"/>
      <c r="C48" s="4"/>
      <c r="D48" s="4"/>
      <c r="E48" s="4"/>
      <c r="F48" s="4"/>
      <c r="G48" s="4"/>
      <c r="H48" s="4"/>
      <c r="I48" s="97"/>
      <c r="J48" s="4"/>
      <c r="K48" s="4"/>
    </row>
    <row r="49" spans="1:11" ht="12.75">
      <c r="A49" s="4"/>
      <c r="B49" s="4"/>
      <c r="C49" s="4"/>
      <c r="D49" s="4"/>
      <c r="E49" s="4"/>
      <c r="F49" s="4"/>
      <c r="G49" s="4"/>
      <c r="H49" s="4"/>
      <c r="I49" s="97"/>
      <c r="J49" s="4"/>
      <c r="K49" s="4"/>
    </row>
    <row r="50" spans="1:11" ht="12.75">
      <c r="A50" s="4"/>
      <c r="B50" s="4"/>
      <c r="C50" s="4"/>
      <c r="D50" s="4"/>
      <c r="E50" s="4"/>
      <c r="F50" s="4"/>
      <c r="G50" s="4"/>
      <c r="H50" s="4"/>
      <c r="I50" s="97"/>
      <c r="J50" s="4"/>
      <c r="K50" s="4"/>
    </row>
    <row r="51" spans="1:11" ht="12.75">
      <c r="A51" s="4"/>
      <c r="B51" s="4"/>
      <c r="C51" s="4"/>
      <c r="D51" s="4"/>
      <c r="E51" s="4"/>
      <c r="F51" s="4"/>
      <c r="G51" s="4"/>
      <c r="H51" s="4"/>
      <c r="I51" s="97"/>
      <c r="J51" s="4"/>
      <c r="K51" s="4"/>
    </row>
    <row r="52" spans="1:11" ht="12.75">
      <c r="A52" s="4"/>
      <c r="B52" s="4"/>
      <c r="C52" s="4"/>
      <c r="D52" s="4"/>
      <c r="E52" s="4"/>
      <c r="F52" s="4"/>
      <c r="G52" s="4"/>
      <c r="H52" s="4"/>
      <c r="I52" s="97"/>
      <c r="J52" s="4"/>
      <c r="K52" s="4"/>
    </row>
    <row r="53" spans="1:11" ht="12.75">
      <c r="A53" s="4"/>
      <c r="B53" s="4"/>
      <c r="C53" s="4"/>
      <c r="D53" s="4"/>
      <c r="E53" s="4"/>
      <c r="F53" s="4"/>
      <c r="G53" s="4"/>
      <c r="H53" s="4"/>
      <c r="I53" s="97"/>
      <c r="J53" s="4"/>
      <c r="K53" s="4"/>
    </row>
    <row r="54" spans="1:11" ht="12.75">
      <c r="A54" s="4"/>
      <c r="B54" s="4"/>
      <c r="C54" s="4"/>
      <c r="D54" s="4"/>
      <c r="E54" s="4"/>
      <c r="F54" s="4"/>
      <c r="G54" s="4"/>
      <c r="H54" s="4"/>
      <c r="I54" s="97"/>
      <c r="J54" s="4"/>
      <c r="K54" s="4"/>
    </row>
    <row r="55" spans="1:11" ht="12.75">
      <c r="A55" s="4"/>
      <c r="B55" s="4"/>
      <c r="C55" s="4"/>
      <c r="D55" s="4"/>
      <c r="E55" s="4"/>
      <c r="F55" s="4"/>
      <c r="G55" s="4"/>
      <c r="H55" s="4"/>
      <c r="I55" s="97"/>
      <c r="J55" s="4"/>
      <c r="K55" s="4"/>
    </row>
    <row r="56" spans="1:11" ht="12.75">
      <c r="A56" s="4"/>
      <c r="B56" s="4"/>
      <c r="C56" s="4"/>
      <c r="D56" s="4"/>
      <c r="E56" s="4"/>
      <c r="F56" s="4"/>
      <c r="G56" s="4"/>
      <c r="H56" s="4"/>
      <c r="I56" s="97"/>
      <c r="J56" s="4"/>
      <c r="K56" s="4"/>
    </row>
    <row r="57" spans="1:11" ht="12.75">
      <c r="A57" s="4"/>
      <c r="B57" s="4"/>
      <c r="C57" s="4"/>
      <c r="D57" s="4"/>
      <c r="E57" s="4"/>
      <c r="F57" s="4"/>
      <c r="G57" s="4"/>
      <c r="H57" s="4"/>
      <c r="I57" s="97"/>
      <c r="J57" s="4"/>
      <c r="K57" s="4"/>
    </row>
    <row r="58" spans="1:11" ht="12.75">
      <c r="A58" s="4"/>
      <c r="B58" s="4"/>
      <c r="C58" s="4"/>
      <c r="D58" s="4"/>
      <c r="E58" s="4"/>
      <c r="F58" s="4"/>
      <c r="G58" s="4"/>
      <c r="H58" s="4"/>
      <c r="I58" s="97"/>
      <c r="J58" s="4"/>
      <c r="K58" s="4"/>
    </row>
    <row r="59" spans="1:11" ht="12.75">
      <c r="A59" s="4"/>
      <c r="B59" s="4"/>
      <c r="C59" s="4"/>
      <c r="D59" s="4"/>
      <c r="E59" s="4"/>
      <c r="F59" s="4"/>
      <c r="G59" s="4"/>
      <c r="H59" s="4"/>
      <c r="I59" s="97"/>
      <c r="J59" s="4"/>
      <c r="K59" s="4"/>
    </row>
    <row r="60" spans="1:11" ht="12.75">
      <c r="A60" s="4"/>
      <c r="B60" s="4"/>
      <c r="C60" s="4"/>
      <c r="D60" s="4"/>
      <c r="E60" s="4"/>
      <c r="F60" s="4"/>
      <c r="G60" s="4"/>
      <c r="H60" s="4"/>
      <c r="I60" s="97"/>
      <c r="J60" s="4"/>
      <c r="K60" s="4"/>
    </row>
    <row r="61" spans="1:11" ht="12.75">
      <c r="A61" s="4"/>
      <c r="B61" s="4"/>
      <c r="C61" s="4"/>
      <c r="D61" s="4"/>
      <c r="E61" s="4"/>
      <c r="F61" s="4"/>
      <c r="G61" s="4"/>
      <c r="H61" s="4"/>
      <c r="I61" s="97"/>
      <c r="J61" s="4"/>
      <c r="K61" s="4"/>
    </row>
    <row r="62" spans="1:11" ht="12.75">
      <c r="A62" s="4"/>
      <c r="B62" s="4"/>
      <c r="C62" s="4"/>
      <c r="D62" s="4"/>
      <c r="E62" s="4"/>
      <c r="F62" s="4"/>
      <c r="G62" s="4"/>
      <c r="H62" s="4"/>
      <c r="I62" s="97"/>
      <c r="J62" s="4"/>
      <c r="K62" s="4"/>
    </row>
    <row r="63" spans="1:11" ht="12.75">
      <c r="A63" s="4"/>
      <c r="B63" s="4"/>
      <c r="C63" s="4"/>
      <c r="D63" s="4"/>
      <c r="E63" s="4"/>
      <c r="F63" s="4"/>
      <c r="G63" s="4"/>
      <c r="H63" s="4"/>
      <c r="I63" s="97"/>
      <c r="J63" s="4"/>
      <c r="K63" s="4"/>
    </row>
    <row r="64" spans="1:11" ht="12.75">
      <c r="A64" s="4"/>
      <c r="B64" s="4"/>
      <c r="C64" s="4"/>
      <c r="D64" s="4"/>
      <c r="E64" s="4"/>
      <c r="F64" s="4"/>
      <c r="G64" s="4"/>
      <c r="H64" s="4"/>
      <c r="I64" s="97"/>
      <c r="J64" s="4"/>
      <c r="K64" s="4"/>
    </row>
    <row r="65" spans="1:11" ht="12.75">
      <c r="A65" s="4"/>
      <c r="B65" s="4"/>
      <c r="C65" s="4"/>
      <c r="D65" s="4"/>
      <c r="E65" s="4"/>
      <c r="F65" s="4"/>
      <c r="G65" s="4"/>
      <c r="H65" s="4"/>
      <c r="I65" s="97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97"/>
      <c r="J66" s="4"/>
      <c r="K66" s="4"/>
    </row>
    <row r="67" spans="1:11" ht="12.75">
      <c r="A67" s="4"/>
      <c r="B67" s="4"/>
      <c r="C67" s="4"/>
      <c r="D67" s="4"/>
      <c r="E67" s="4"/>
      <c r="F67" s="4"/>
      <c r="G67" s="4"/>
      <c r="H67" s="4"/>
      <c r="I67" s="97"/>
      <c r="J67" s="4"/>
      <c r="K67" s="4"/>
    </row>
    <row r="68" spans="1:1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</sheetData>
  <sheetProtection/>
  <mergeCells count="13">
    <mergeCell ref="J3:K3"/>
    <mergeCell ref="L3:M3"/>
    <mergeCell ref="N2:O3"/>
    <mergeCell ref="D3:E3"/>
    <mergeCell ref="B2:M2"/>
    <mergeCell ref="F3:G3"/>
    <mergeCell ref="H3:I3"/>
    <mergeCell ref="A26:A27"/>
    <mergeCell ref="B26:B27"/>
    <mergeCell ref="B29:B30"/>
    <mergeCell ref="A16:H16"/>
    <mergeCell ref="A2:A4"/>
    <mergeCell ref="B3:C3"/>
  </mergeCells>
  <printOptions/>
  <pageMargins left="0.37" right="0.45" top="0.75" bottom="0.2755905511811024" header="0.5118110236220472" footer="0.37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Layout" workbookViewId="0" topLeftCell="A1">
      <selection activeCell="A1" sqref="A1:K9"/>
    </sheetView>
  </sheetViews>
  <sheetFormatPr defaultColWidth="9.00390625" defaultRowHeight="12.75"/>
  <cols>
    <col min="1" max="1" width="46.125" style="0" customWidth="1"/>
    <col min="2" max="2" width="7.25390625" style="0" customWidth="1"/>
    <col min="3" max="3" width="9.75390625" style="0" customWidth="1"/>
    <col min="4" max="4" width="8.00390625" style="0" customWidth="1"/>
    <col min="5" max="5" width="9.625" style="0" customWidth="1"/>
    <col min="6" max="6" width="7.00390625" style="0" customWidth="1"/>
    <col min="7" max="7" width="9.75390625" style="0" customWidth="1"/>
    <col min="8" max="8" width="6.625" style="0" customWidth="1"/>
    <col min="9" max="9" width="10.625" style="0" customWidth="1"/>
  </cols>
  <sheetData>
    <row r="1" spans="1:11" ht="16.5" thickBot="1">
      <c r="A1" s="123" t="s">
        <v>80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3.5">
      <c r="A2" s="314" t="s">
        <v>161</v>
      </c>
      <c r="B2" s="284" t="s">
        <v>81</v>
      </c>
      <c r="C2" s="285"/>
      <c r="D2" s="285"/>
      <c r="E2" s="285"/>
      <c r="F2" s="285"/>
      <c r="G2" s="285"/>
      <c r="H2" s="285"/>
      <c r="I2" s="317"/>
      <c r="J2" s="267" t="s">
        <v>31</v>
      </c>
      <c r="K2" s="318"/>
    </row>
    <row r="3" spans="1:11" ht="13.5">
      <c r="A3" s="315"/>
      <c r="B3" s="321" t="s">
        <v>82</v>
      </c>
      <c r="C3" s="322"/>
      <c r="D3" s="323" t="s">
        <v>83</v>
      </c>
      <c r="E3" s="323"/>
      <c r="F3" s="323" t="s">
        <v>84</v>
      </c>
      <c r="G3" s="323"/>
      <c r="H3" s="323" t="s">
        <v>85</v>
      </c>
      <c r="I3" s="324"/>
      <c r="J3" s="319"/>
      <c r="K3" s="320"/>
    </row>
    <row r="4" spans="1:11" ht="41.25" thickBot="1">
      <c r="A4" s="316"/>
      <c r="B4" s="134" t="s">
        <v>6</v>
      </c>
      <c r="C4" s="135" t="s">
        <v>7</v>
      </c>
      <c r="D4" s="135" t="s">
        <v>6</v>
      </c>
      <c r="E4" s="135" t="s">
        <v>7</v>
      </c>
      <c r="F4" s="135" t="s">
        <v>6</v>
      </c>
      <c r="G4" s="135" t="s">
        <v>7</v>
      </c>
      <c r="H4" s="135" t="s">
        <v>6</v>
      </c>
      <c r="I4" s="136" t="s">
        <v>7</v>
      </c>
      <c r="J4" s="127" t="s">
        <v>6</v>
      </c>
      <c r="K4" s="126" t="s">
        <v>7</v>
      </c>
    </row>
    <row r="5" spans="1:11" ht="71.25" customHeight="1">
      <c r="A5" s="326" t="s">
        <v>164</v>
      </c>
      <c r="B5" s="49">
        <v>2981</v>
      </c>
      <c r="C5" s="14">
        <v>3689</v>
      </c>
      <c r="D5" s="14"/>
      <c r="E5" s="14"/>
      <c r="F5" s="14"/>
      <c r="G5" s="14"/>
      <c r="H5" s="14"/>
      <c r="I5" s="52"/>
      <c r="J5" s="122">
        <f aca="true" t="shared" si="0" ref="J5:K8">SUM(B5+D5+F5+H5)</f>
        <v>2981</v>
      </c>
      <c r="K5" s="162">
        <f t="shared" si="0"/>
        <v>3689</v>
      </c>
    </row>
    <row r="6" spans="1:11" ht="38.25" customHeight="1">
      <c r="A6" s="326" t="s">
        <v>165</v>
      </c>
      <c r="B6" s="49"/>
      <c r="C6" s="14"/>
      <c r="D6" s="14"/>
      <c r="E6" s="14"/>
      <c r="F6" s="14"/>
      <c r="G6" s="14"/>
      <c r="H6" s="14"/>
      <c r="I6" s="52"/>
      <c r="J6" s="128">
        <f t="shared" si="0"/>
        <v>0</v>
      </c>
      <c r="K6" s="115">
        <f t="shared" si="0"/>
        <v>0</v>
      </c>
    </row>
    <row r="7" spans="1:11" ht="39.75" customHeight="1">
      <c r="A7" s="326" t="s">
        <v>162</v>
      </c>
      <c r="B7" s="49"/>
      <c r="C7" s="14"/>
      <c r="D7" s="14"/>
      <c r="E7" s="14"/>
      <c r="F7" s="14">
        <v>18</v>
      </c>
      <c r="G7" s="14">
        <v>20</v>
      </c>
      <c r="H7" s="14"/>
      <c r="I7" s="52"/>
      <c r="J7" s="128">
        <f t="shared" si="0"/>
        <v>18</v>
      </c>
      <c r="K7" s="115">
        <f t="shared" si="0"/>
        <v>20</v>
      </c>
    </row>
    <row r="8" spans="1:11" ht="26.25" thickBot="1">
      <c r="A8" s="326" t="s">
        <v>163</v>
      </c>
      <c r="B8" s="49"/>
      <c r="C8" s="14"/>
      <c r="D8" s="14"/>
      <c r="E8" s="14"/>
      <c r="F8" s="14"/>
      <c r="G8" s="14"/>
      <c r="H8" s="14">
        <v>334</v>
      </c>
      <c r="I8" s="52">
        <v>6556</v>
      </c>
      <c r="J8" s="128">
        <f t="shared" si="0"/>
        <v>334</v>
      </c>
      <c r="K8" s="115">
        <f t="shared" si="0"/>
        <v>6556</v>
      </c>
    </row>
    <row r="9" spans="1:11" ht="14.25" thickBot="1">
      <c r="A9" s="163" t="s">
        <v>86</v>
      </c>
      <c r="B9" s="55">
        <f>SUM(B5:B8)</f>
        <v>2981</v>
      </c>
      <c r="C9" s="66">
        <f>SUM(C5:C8)</f>
        <v>3689</v>
      </c>
      <c r="D9" s="66">
        <f>SUM(D5:D8)</f>
        <v>0</v>
      </c>
      <c r="E9" s="66">
        <f>SUM(E5:E8)</f>
        <v>0</v>
      </c>
      <c r="F9" s="66">
        <f>SUM(F5:F8)</f>
        <v>18</v>
      </c>
      <c r="G9" s="66">
        <f>SUM(G5:G8)</f>
        <v>20</v>
      </c>
      <c r="H9" s="66">
        <f>SUM(H5:H8)</f>
        <v>334</v>
      </c>
      <c r="I9" s="66">
        <f>SUM(I5:I8)</f>
        <v>6556</v>
      </c>
      <c r="J9" s="120">
        <f>SUM(J5:J8)</f>
        <v>3333</v>
      </c>
      <c r="K9" s="120">
        <f>SUM(K5:K8)</f>
        <v>10265</v>
      </c>
    </row>
    <row r="10" spans="1:11" ht="12.75">
      <c r="A10" s="12"/>
      <c r="B10" s="131"/>
      <c r="C10" s="131"/>
      <c r="D10" s="131"/>
      <c r="E10" s="131"/>
      <c r="F10" s="131"/>
      <c r="G10" s="131"/>
      <c r="H10" s="131"/>
      <c r="I10" s="131"/>
      <c r="J10" s="131"/>
      <c r="K10" s="131"/>
    </row>
    <row r="11" spans="1:11" ht="12.75">
      <c r="A11" s="132"/>
      <c r="B11" s="133"/>
      <c r="C11" s="133"/>
      <c r="D11" s="133"/>
      <c r="E11" s="133"/>
      <c r="F11" s="133"/>
      <c r="G11" s="133"/>
      <c r="H11" s="124"/>
      <c r="I11" s="124"/>
      <c r="J11" s="124"/>
      <c r="K11" s="124"/>
    </row>
  </sheetData>
  <sheetProtection/>
  <mergeCells count="7">
    <mergeCell ref="A2:A4"/>
    <mergeCell ref="B2:I2"/>
    <mergeCell ref="J2:K3"/>
    <mergeCell ref="B3:C3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Алпатова Инга</cp:lastModifiedBy>
  <cp:lastPrinted>2018-06-01T10:16:05Z</cp:lastPrinted>
  <dcterms:created xsi:type="dcterms:W3CDTF">2009-05-25T10:55:04Z</dcterms:created>
  <dcterms:modified xsi:type="dcterms:W3CDTF">2018-06-01T10:16:59Z</dcterms:modified>
  <cp:category/>
  <cp:version/>
  <cp:contentType/>
  <cp:contentStatus/>
</cp:coreProperties>
</file>